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NGUYEN\Downloads\"/>
    </mc:Choice>
  </mc:AlternateContent>
  <xr:revisionPtr revIDLastSave="0" documentId="8_{7977EBB3-6FAE-48AC-83F0-8EAF85A00536}" xr6:coauthVersionLast="47" xr6:coauthVersionMax="47" xr10:uidLastSave="{00000000-0000-0000-0000-000000000000}"/>
  <bookViews>
    <workbookView xWindow="-108" yWindow="-108" windowWidth="23256" windowHeight="13896" xr2:uid="{6B128907-27A0-4240-9327-6DC4B42FDB58}"/>
  </bookViews>
  <sheets>
    <sheet name="Jan CEMS" sheetId="1" r:id="rId1"/>
  </sheets>
  <definedNames>
    <definedName name="Cems" localSheetId="0">'Jan CEMS'!$A$7:$Y$36</definedName>
    <definedName name="Cems">#REF!</definedName>
    <definedName name="CEMS2">#REF!</definedName>
    <definedName name="OctCEMS2">#REF!</definedName>
    <definedName name="_xlnm.Print_Area" localSheetId="0">'Jan CEMS'!$A$1:$Y$45</definedName>
    <definedName name="Shutdown_reasons">#REF!</definedName>
    <definedName name="x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1" i="1" l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</calcChain>
</file>

<file path=xl/sharedStrings.xml><?xml version="1.0" encoding="utf-8"?>
<sst xmlns="http://schemas.openxmlformats.org/spreadsheetml/2006/main" count="59" uniqueCount="22">
  <si>
    <t>January 2026 - Monthly CEMS Data</t>
  </si>
  <si>
    <t>Boiler #1</t>
  </si>
  <si>
    <t>Boiler #2</t>
  </si>
  <si>
    <t>Boiler #3</t>
  </si>
  <si>
    <t>Stack</t>
  </si>
  <si>
    <r>
      <t>O</t>
    </r>
    <r>
      <rPr>
        <b/>
        <vertAlign val="subscript"/>
        <sz val="10"/>
        <rFont val="Calibri"/>
        <family val="2"/>
        <scheme val="minor"/>
      </rPr>
      <t>2</t>
    </r>
  </si>
  <si>
    <r>
      <t>SO</t>
    </r>
    <r>
      <rPr>
        <b/>
        <vertAlign val="subscript"/>
        <sz val="10"/>
        <rFont val="Calibri"/>
        <family val="2"/>
        <scheme val="minor"/>
      </rPr>
      <t>2</t>
    </r>
  </si>
  <si>
    <r>
      <t>NO</t>
    </r>
    <r>
      <rPr>
        <b/>
        <vertAlign val="subscript"/>
        <sz val="10"/>
        <rFont val="Calibri"/>
        <family val="2"/>
        <scheme val="minor"/>
      </rPr>
      <t>x</t>
    </r>
  </si>
  <si>
    <t>CO</t>
  </si>
  <si>
    <t>THC</t>
  </si>
  <si>
    <t>Opacity</t>
  </si>
  <si>
    <t>Furnace</t>
  </si>
  <si>
    <t>Date</t>
  </si>
  <si>
    <t>Temp</t>
  </si>
  <si>
    <t>(%)</t>
  </si>
  <si>
    <t>(mg/m³)</t>
  </si>
  <si>
    <t>Average</t>
  </si>
  <si>
    <t>Min</t>
  </si>
  <si>
    <t>Max</t>
  </si>
  <si>
    <t>St Dev</t>
  </si>
  <si>
    <t>Blank days have less than 18 hours of valid data due to unit shut downs or analyzer outage.</t>
  </si>
  <si>
    <t>According to standard guidelines used by Metro Vancouver Air Quality Policy and Environment Division, a minimum of 18 hours of valid data is required to generate a valid 24hr average.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</si>
</sst>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0.0"/>
  </numFmts>
  <fonts count="11" x14ac:knownFonts="1">
    <font>
      <sz val="10"/>
      <name val="Arial"/>
    </font>
    <font>
      <sz val="10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/>
    <xf numFmtId="0" fontId="4" fillId="0" borderId="0" xfId="1" applyFont="1"/>
    <xf numFmtId="0" fontId="4" fillId="0" borderId="5" xfId="1" applyFont="1" applyBorder="1"/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164" fontId="7" fillId="0" borderId="5" xfId="2" applyNumberFormat="1" applyFont="1" applyBorder="1" applyAlignment="1">
      <alignment horizontal="right" wrapText="1"/>
    </xf>
    <xf numFmtId="0" fontId="7" fillId="0" borderId="6" xfId="2" applyFont="1" applyBorder="1" applyAlignment="1">
      <alignment horizontal="center" wrapText="1"/>
    </xf>
    <xf numFmtId="0" fontId="7" fillId="0" borderId="7" xfId="2" applyFont="1" applyBorder="1" applyAlignment="1">
      <alignment horizontal="center" wrapText="1"/>
    </xf>
    <xf numFmtId="2" fontId="7" fillId="0" borderId="7" xfId="2" applyNumberFormat="1" applyFont="1" applyBorder="1" applyAlignment="1">
      <alignment horizontal="center" wrapText="1"/>
    </xf>
    <xf numFmtId="0" fontId="7" fillId="0" borderId="8" xfId="2" applyFont="1" applyBorder="1" applyAlignment="1">
      <alignment horizontal="center" wrapText="1"/>
    </xf>
    <xf numFmtId="0" fontId="7" fillId="0" borderId="9" xfId="2" applyFont="1" applyBorder="1" applyAlignment="1">
      <alignment horizontal="center" wrapText="1"/>
    </xf>
    <xf numFmtId="0" fontId="7" fillId="0" borderId="10" xfId="2" applyFont="1" applyBorder="1" applyAlignment="1">
      <alignment horizontal="center" wrapText="1"/>
    </xf>
    <xf numFmtId="0" fontId="7" fillId="0" borderId="11" xfId="2" applyFont="1" applyBorder="1" applyAlignment="1">
      <alignment horizontal="center" wrapText="1"/>
    </xf>
    <xf numFmtId="2" fontId="7" fillId="0" borderId="11" xfId="2" applyNumberFormat="1" applyFont="1" applyBorder="1" applyAlignment="1">
      <alignment horizontal="center" wrapText="1"/>
    </xf>
    <xf numFmtId="0" fontId="7" fillId="0" borderId="12" xfId="2" applyFont="1" applyBorder="1" applyAlignment="1">
      <alignment horizontal="center" wrapText="1"/>
    </xf>
    <xf numFmtId="0" fontId="7" fillId="0" borderId="13" xfId="2" applyFont="1" applyBorder="1" applyAlignment="1">
      <alignment horizontal="center" wrapText="1"/>
    </xf>
    <xf numFmtId="14" fontId="8" fillId="0" borderId="1" xfId="1" applyNumberFormat="1" applyFont="1" applyBorder="1"/>
    <xf numFmtId="1" fontId="9" fillId="0" borderId="14" xfId="1" applyNumberFormat="1" applyFont="1" applyBorder="1" applyAlignment="1">
      <alignment horizontal="center"/>
    </xf>
    <xf numFmtId="165" fontId="9" fillId="0" borderId="15" xfId="1" applyNumberFormat="1" applyFont="1" applyBorder="1" applyAlignment="1">
      <alignment horizontal="center"/>
    </xf>
    <xf numFmtId="2" fontId="9" fillId="0" borderId="15" xfId="1" applyNumberFormat="1" applyFont="1" applyBorder="1" applyAlignment="1">
      <alignment horizontal="center"/>
    </xf>
    <xf numFmtId="1" fontId="9" fillId="0" borderId="16" xfId="1" applyNumberFormat="1" applyFont="1" applyBorder="1" applyAlignment="1">
      <alignment horizontal="center"/>
    </xf>
    <xf numFmtId="165" fontId="9" fillId="0" borderId="17" xfId="1" applyNumberFormat="1" applyFont="1" applyBorder="1" applyAlignment="1">
      <alignment horizontal="center"/>
    </xf>
    <xf numFmtId="165" fontId="9" fillId="0" borderId="16" xfId="1" applyNumberFormat="1" applyFont="1" applyBorder="1" applyAlignment="1">
      <alignment horizontal="center"/>
    </xf>
    <xf numFmtId="0" fontId="9" fillId="0" borderId="0" xfId="1" applyFont="1"/>
    <xf numFmtId="0" fontId="8" fillId="0" borderId="5" xfId="1" applyFont="1" applyBorder="1"/>
    <xf numFmtId="1" fontId="9" fillId="0" borderId="6" xfId="1" applyNumberFormat="1" applyFont="1" applyBorder="1" applyAlignment="1">
      <alignment horizontal="center"/>
    </xf>
    <xf numFmtId="165" fontId="9" fillId="0" borderId="7" xfId="1" applyNumberFormat="1" applyFont="1" applyBorder="1" applyAlignment="1">
      <alignment horizontal="center"/>
    </xf>
    <xf numFmtId="2" fontId="9" fillId="0" borderId="7" xfId="1" applyNumberFormat="1" applyFont="1" applyBorder="1" applyAlignment="1">
      <alignment horizontal="center"/>
    </xf>
    <xf numFmtId="1" fontId="9" fillId="0" borderId="8" xfId="1" applyNumberFormat="1" applyFont="1" applyBorder="1" applyAlignment="1">
      <alignment horizontal="center"/>
    </xf>
    <xf numFmtId="165" fontId="9" fillId="0" borderId="9" xfId="1" applyNumberFormat="1" applyFont="1" applyBorder="1" applyAlignment="1">
      <alignment horizontal="center"/>
    </xf>
    <xf numFmtId="165" fontId="9" fillId="0" borderId="8" xfId="1" applyNumberFormat="1" applyFont="1" applyBorder="1" applyAlignment="1">
      <alignment horizontal="center"/>
    </xf>
    <xf numFmtId="0" fontId="8" fillId="0" borderId="18" xfId="1" applyFont="1" applyBorder="1"/>
    <xf numFmtId="165" fontId="9" fillId="0" borderId="10" xfId="1" applyNumberFormat="1" applyFont="1" applyBorder="1" applyAlignment="1">
      <alignment horizontal="center"/>
    </xf>
    <xf numFmtId="2" fontId="9" fillId="0" borderId="11" xfId="1" applyNumberFormat="1" applyFont="1" applyBorder="1" applyAlignment="1">
      <alignment horizontal="center"/>
    </xf>
    <xf numFmtId="165" fontId="9" fillId="0" borderId="12" xfId="1" applyNumberFormat="1" applyFont="1" applyBorder="1" applyAlignment="1">
      <alignment horizontal="center"/>
    </xf>
    <xf numFmtId="2" fontId="9" fillId="0" borderId="13" xfId="1" applyNumberFormat="1" applyFont="1" applyBorder="1" applyAlignment="1">
      <alignment horizontal="center"/>
    </xf>
    <xf numFmtId="2" fontId="9" fillId="0" borderId="12" xfId="1" applyNumberFormat="1" applyFont="1" applyBorder="1" applyAlignment="1">
      <alignment horizontal="center"/>
    </xf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0" fontId="10" fillId="0" borderId="0" xfId="0" applyFont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</cellXfs>
  <cellStyles count="3">
    <cellStyle name="Normal" xfId="0" builtinId="0"/>
    <cellStyle name="Normal_May 2001" xfId="1" xr:uid="{02BC18C0-DD2F-4B55-AD46-CE9ED8EA86B1}"/>
    <cellStyle name="Normal_Sheet1 2" xfId="2" xr:uid="{E2E9CBB6-338E-44EE-B452-8BA8E3D71E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7C481-D157-44F8-85FD-46CD6CC96E97}">
  <sheetPr>
    <pageSetUpPr fitToPage="1"/>
  </sheetPr>
  <dimension ref="A1:Y47"/>
  <sheetViews>
    <sheetView tabSelected="1" zoomScaleNormal="100" workbookViewId="0">
      <selection activeCell="F3" sqref="F3"/>
    </sheetView>
  </sheetViews>
  <sheetFormatPr defaultColWidth="9.44140625" defaultRowHeight="13.8" x14ac:dyDescent="0.3"/>
  <cols>
    <col min="1" max="1" width="10.44140625" style="3" customWidth="1"/>
    <col min="2" max="2" width="7.5546875" style="2" bestFit="1" customWidth="1"/>
    <col min="3" max="3" width="5.44140625" style="2" bestFit="1" customWidth="1"/>
    <col min="4" max="6" width="9.44140625" style="2" bestFit="1" customWidth="1"/>
    <col min="7" max="7" width="9.44140625" style="2" customWidth="1"/>
    <col min="8" max="8" width="9.5546875" style="2" bestFit="1" customWidth="1"/>
    <col min="9" max="9" width="10.44140625" style="2" bestFit="1" customWidth="1"/>
    <col min="10" max="10" width="7.5546875" style="2" bestFit="1" customWidth="1"/>
    <col min="11" max="11" width="5.44140625" style="2" bestFit="1" customWidth="1"/>
    <col min="12" max="14" width="9.44140625" style="2" bestFit="1" customWidth="1"/>
    <col min="15" max="15" width="9.44140625" style="2" customWidth="1"/>
    <col min="16" max="16" width="9.5546875" style="2" bestFit="1" customWidth="1"/>
    <col min="17" max="17" width="10.44140625" style="2" bestFit="1" customWidth="1"/>
    <col min="18" max="18" width="7.5546875" style="2" bestFit="1" customWidth="1"/>
    <col min="19" max="19" width="5.44140625" style="2" bestFit="1" customWidth="1"/>
    <col min="20" max="22" width="9.44140625" style="2" bestFit="1" customWidth="1"/>
    <col min="23" max="23" width="9.44140625" style="2" customWidth="1"/>
    <col min="24" max="24" width="9.5546875" style="2" bestFit="1" customWidth="1"/>
    <col min="25" max="25" width="10.44140625" style="2" bestFit="1" customWidth="1"/>
    <col min="26" max="16384" width="9.44140625" style="3"/>
  </cols>
  <sheetData>
    <row r="1" spans="1:25" ht="15.6" x14ac:dyDescent="0.3">
      <c r="A1" s="1" t="s">
        <v>0</v>
      </c>
    </row>
    <row r="3" spans="1:25" ht="14.4" thickBot="1" x14ac:dyDescent="0.35"/>
    <row r="4" spans="1:25" s="5" customFormat="1" x14ac:dyDescent="0.3">
      <c r="A4" s="4"/>
      <c r="B4" s="47" t="s">
        <v>1</v>
      </c>
      <c r="C4" s="48"/>
      <c r="D4" s="48"/>
      <c r="E4" s="48"/>
      <c r="F4" s="48"/>
      <c r="G4" s="48"/>
      <c r="H4" s="48"/>
      <c r="I4" s="49"/>
      <c r="J4" s="47" t="s">
        <v>2</v>
      </c>
      <c r="K4" s="48"/>
      <c r="L4" s="48"/>
      <c r="M4" s="48"/>
      <c r="N4" s="48"/>
      <c r="O4" s="48"/>
      <c r="P4" s="48"/>
      <c r="Q4" s="49"/>
      <c r="R4" s="48" t="s">
        <v>3</v>
      </c>
      <c r="S4" s="48"/>
      <c r="T4" s="48"/>
      <c r="U4" s="48"/>
      <c r="V4" s="48"/>
      <c r="W4" s="48"/>
      <c r="X4" s="48"/>
      <c r="Y4" s="49"/>
    </row>
    <row r="5" spans="1:25" s="5" customFormat="1" ht="15" x14ac:dyDescent="0.35">
      <c r="A5" s="6"/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9" t="s">
        <v>11</v>
      </c>
      <c r="J5" s="7" t="s">
        <v>4</v>
      </c>
      <c r="K5" s="8" t="s">
        <v>5</v>
      </c>
      <c r="L5" s="8" t="s">
        <v>6</v>
      </c>
      <c r="M5" s="8" t="s">
        <v>7</v>
      </c>
      <c r="N5" s="8" t="s">
        <v>8</v>
      </c>
      <c r="O5" s="8" t="s">
        <v>9</v>
      </c>
      <c r="P5" s="8" t="s">
        <v>10</v>
      </c>
      <c r="Q5" s="9" t="s">
        <v>11</v>
      </c>
      <c r="R5" s="10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9</v>
      </c>
      <c r="X5" s="8" t="s">
        <v>10</v>
      </c>
      <c r="Y5" s="9" t="s">
        <v>11</v>
      </c>
    </row>
    <row r="6" spans="1:25" s="5" customFormat="1" x14ac:dyDescent="0.3">
      <c r="A6" s="6" t="s">
        <v>12</v>
      </c>
      <c r="B6" s="7" t="s">
        <v>13</v>
      </c>
      <c r="C6" s="8" t="s">
        <v>14</v>
      </c>
      <c r="D6" s="8" t="s">
        <v>15</v>
      </c>
      <c r="E6" s="8" t="s">
        <v>15</v>
      </c>
      <c r="F6" s="8" t="s">
        <v>15</v>
      </c>
      <c r="G6" s="8" t="s">
        <v>15</v>
      </c>
      <c r="H6" s="8" t="s">
        <v>14</v>
      </c>
      <c r="I6" s="9" t="s">
        <v>13</v>
      </c>
      <c r="J6" s="7" t="s">
        <v>13</v>
      </c>
      <c r="K6" s="8" t="s">
        <v>14</v>
      </c>
      <c r="L6" s="8" t="s">
        <v>15</v>
      </c>
      <c r="M6" s="8" t="s">
        <v>15</v>
      </c>
      <c r="N6" s="8" t="s">
        <v>15</v>
      </c>
      <c r="O6" s="8" t="s">
        <v>15</v>
      </c>
      <c r="P6" s="11" t="s">
        <v>14</v>
      </c>
      <c r="Q6" s="9" t="s">
        <v>13</v>
      </c>
      <c r="R6" s="10" t="s">
        <v>13</v>
      </c>
      <c r="S6" s="8" t="s">
        <v>14</v>
      </c>
      <c r="T6" s="8" t="s">
        <v>15</v>
      </c>
      <c r="U6" s="8" t="s">
        <v>15</v>
      </c>
      <c r="V6" s="8" t="s">
        <v>15</v>
      </c>
      <c r="W6" s="8" t="s">
        <v>15</v>
      </c>
      <c r="X6" s="8" t="s">
        <v>14</v>
      </c>
      <c r="Y6" s="9" t="s">
        <v>13</v>
      </c>
    </row>
    <row r="7" spans="1:25" ht="14.4" x14ac:dyDescent="0.3">
      <c r="A7" s="12">
        <v>46023</v>
      </c>
      <c r="B7" s="13">
        <v>155.80000000000001</v>
      </c>
      <c r="C7" s="14">
        <v>9.4</v>
      </c>
      <c r="D7" s="14">
        <v>49.9</v>
      </c>
      <c r="E7" s="14">
        <v>130.19999999999999</v>
      </c>
      <c r="F7" s="14">
        <v>20.399999999999999</v>
      </c>
      <c r="G7" s="15">
        <v>0</v>
      </c>
      <c r="H7" s="15">
        <v>0.28999999999999998</v>
      </c>
      <c r="I7" s="16">
        <v>958</v>
      </c>
      <c r="J7" s="13">
        <v>152.1</v>
      </c>
      <c r="K7" s="14">
        <v>9.5</v>
      </c>
      <c r="L7" s="14">
        <v>49.9</v>
      </c>
      <c r="M7" s="14">
        <v>129.30000000000001</v>
      </c>
      <c r="N7" s="14">
        <v>26.5</v>
      </c>
      <c r="O7" s="15">
        <v>0.18</v>
      </c>
      <c r="P7" s="15">
        <v>0.48</v>
      </c>
      <c r="Q7" s="16">
        <v>902</v>
      </c>
      <c r="R7" s="17">
        <v>154.4</v>
      </c>
      <c r="S7" s="14">
        <v>9.6</v>
      </c>
      <c r="T7" s="14">
        <v>56.3</v>
      </c>
      <c r="U7" s="14">
        <v>132.9</v>
      </c>
      <c r="V7" s="14">
        <v>21.9</v>
      </c>
      <c r="W7" s="15">
        <v>0</v>
      </c>
      <c r="X7" s="15">
        <v>0.76</v>
      </c>
      <c r="Y7" s="16">
        <v>915</v>
      </c>
    </row>
    <row r="8" spans="1:25" ht="14.4" x14ac:dyDescent="0.3">
      <c r="A8" s="12">
        <v>46024</v>
      </c>
      <c r="B8" s="13">
        <v>155.5</v>
      </c>
      <c r="C8" s="14">
        <v>9.5</v>
      </c>
      <c r="D8" s="14">
        <v>41.1</v>
      </c>
      <c r="E8" s="14">
        <v>129.9</v>
      </c>
      <c r="F8" s="14">
        <v>28.2</v>
      </c>
      <c r="G8" s="15">
        <v>0.11</v>
      </c>
      <c r="H8" s="15">
        <v>0.24</v>
      </c>
      <c r="I8" s="16">
        <v>955</v>
      </c>
      <c r="J8" s="13">
        <v>152.1</v>
      </c>
      <c r="K8" s="14">
        <v>9.6999999999999993</v>
      </c>
      <c r="L8" s="14">
        <v>42.7</v>
      </c>
      <c r="M8" s="14">
        <v>127.4</v>
      </c>
      <c r="N8" s="14">
        <v>25.9</v>
      </c>
      <c r="O8" s="15">
        <v>0.14000000000000001</v>
      </c>
      <c r="P8" s="15">
        <v>0.52</v>
      </c>
      <c r="Q8" s="16">
        <v>904</v>
      </c>
      <c r="R8" s="17"/>
      <c r="S8" s="14"/>
      <c r="T8" s="14"/>
      <c r="U8" s="14"/>
      <c r="V8" s="14"/>
      <c r="W8" s="15"/>
      <c r="X8" s="15"/>
      <c r="Y8" s="16"/>
    </row>
    <row r="9" spans="1:25" ht="14.4" x14ac:dyDescent="0.3">
      <c r="A9" s="12">
        <v>46025</v>
      </c>
      <c r="B9" s="13">
        <v>156</v>
      </c>
      <c r="C9" s="14">
        <v>10.199999999999999</v>
      </c>
      <c r="D9" s="14">
        <v>47</v>
      </c>
      <c r="E9" s="14">
        <v>129.80000000000001</v>
      </c>
      <c r="F9" s="14">
        <v>28.3</v>
      </c>
      <c r="G9" s="15">
        <v>0.01</v>
      </c>
      <c r="H9" s="15">
        <v>0.24</v>
      </c>
      <c r="I9" s="16">
        <v>953</v>
      </c>
      <c r="J9" s="13">
        <v>152.30000000000001</v>
      </c>
      <c r="K9" s="14">
        <v>9.8000000000000007</v>
      </c>
      <c r="L9" s="14">
        <v>50.8</v>
      </c>
      <c r="M9" s="14">
        <v>127.4</v>
      </c>
      <c r="N9" s="14">
        <v>24.4</v>
      </c>
      <c r="O9" s="15">
        <v>0.11</v>
      </c>
      <c r="P9" s="15">
        <v>0.5</v>
      </c>
      <c r="Q9" s="16">
        <v>882</v>
      </c>
      <c r="R9" s="17"/>
      <c r="S9" s="14"/>
      <c r="T9" s="14"/>
      <c r="U9" s="14"/>
      <c r="V9" s="14"/>
      <c r="W9" s="15"/>
      <c r="X9" s="15"/>
      <c r="Y9" s="16"/>
    </row>
    <row r="10" spans="1:25" ht="14.4" x14ac:dyDescent="0.3">
      <c r="A10" s="12">
        <v>46026</v>
      </c>
      <c r="B10" s="13">
        <v>156.30000000000001</v>
      </c>
      <c r="C10" s="14">
        <v>10.1</v>
      </c>
      <c r="D10" s="14">
        <v>42.7</v>
      </c>
      <c r="E10" s="14">
        <v>131.4</v>
      </c>
      <c r="F10" s="14">
        <v>27.4</v>
      </c>
      <c r="G10" s="15">
        <v>0</v>
      </c>
      <c r="H10" s="15">
        <v>0.2</v>
      </c>
      <c r="I10" s="16">
        <v>951</v>
      </c>
      <c r="J10" s="13">
        <v>152.5</v>
      </c>
      <c r="K10" s="14">
        <v>9.6999999999999993</v>
      </c>
      <c r="L10" s="14">
        <v>48</v>
      </c>
      <c r="M10" s="14">
        <v>130.30000000000001</v>
      </c>
      <c r="N10" s="14">
        <v>27</v>
      </c>
      <c r="O10" s="15">
        <v>0.06</v>
      </c>
      <c r="P10" s="15">
        <v>0.49</v>
      </c>
      <c r="Q10" s="16">
        <v>892</v>
      </c>
      <c r="R10" s="17">
        <v>154.9</v>
      </c>
      <c r="S10" s="14">
        <v>9.6999999999999993</v>
      </c>
      <c r="T10" s="14">
        <v>67.7</v>
      </c>
      <c r="U10" s="14">
        <v>134.9</v>
      </c>
      <c r="V10" s="14">
        <v>25.6</v>
      </c>
      <c r="W10" s="15">
        <v>0.06</v>
      </c>
      <c r="X10" s="15">
        <v>0.68</v>
      </c>
      <c r="Y10" s="16">
        <v>897</v>
      </c>
    </row>
    <row r="11" spans="1:25" ht="14.4" x14ac:dyDescent="0.3">
      <c r="A11" s="12">
        <v>46027</v>
      </c>
      <c r="B11" s="13">
        <v>155.80000000000001</v>
      </c>
      <c r="C11" s="14">
        <v>9.6</v>
      </c>
      <c r="D11" s="14">
        <v>43.5</v>
      </c>
      <c r="E11" s="14">
        <v>131.80000000000001</v>
      </c>
      <c r="F11" s="14">
        <v>21.2</v>
      </c>
      <c r="G11" s="15">
        <v>0.05</v>
      </c>
      <c r="H11" s="15">
        <v>0.2</v>
      </c>
      <c r="I11" s="16">
        <v>937</v>
      </c>
      <c r="J11" s="13">
        <v>152.19999999999999</v>
      </c>
      <c r="K11" s="14">
        <v>9.5</v>
      </c>
      <c r="L11" s="14">
        <v>46.1</v>
      </c>
      <c r="M11" s="14">
        <v>129.5</v>
      </c>
      <c r="N11" s="14">
        <v>28</v>
      </c>
      <c r="O11" s="15">
        <v>0.05</v>
      </c>
      <c r="P11" s="15">
        <v>0.54</v>
      </c>
      <c r="Q11" s="16">
        <v>910</v>
      </c>
      <c r="R11" s="17">
        <v>154.69999999999999</v>
      </c>
      <c r="S11" s="14">
        <v>9.9</v>
      </c>
      <c r="T11" s="14">
        <v>65.900000000000006</v>
      </c>
      <c r="U11" s="14">
        <v>136</v>
      </c>
      <c r="V11" s="14">
        <v>24.9</v>
      </c>
      <c r="W11" s="15">
        <v>0.04</v>
      </c>
      <c r="X11" s="15">
        <v>0.73</v>
      </c>
      <c r="Y11" s="16">
        <v>915</v>
      </c>
    </row>
    <row r="12" spans="1:25" ht="14.4" x14ac:dyDescent="0.3">
      <c r="A12" s="12">
        <v>46028</v>
      </c>
      <c r="B12" s="13">
        <v>155.9</v>
      </c>
      <c r="C12" s="14">
        <v>9.6999999999999993</v>
      </c>
      <c r="D12" s="14">
        <v>41.1</v>
      </c>
      <c r="E12" s="14">
        <v>142.9</v>
      </c>
      <c r="F12" s="14">
        <v>22.9</v>
      </c>
      <c r="G12" s="15">
        <v>0</v>
      </c>
      <c r="H12" s="15">
        <v>0.23</v>
      </c>
      <c r="I12" s="16">
        <v>978</v>
      </c>
      <c r="J12" s="13">
        <v>152.4</v>
      </c>
      <c r="K12" s="14">
        <v>9.5</v>
      </c>
      <c r="L12" s="14">
        <v>58.5</v>
      </c>
      <c r="M12" s="14">
        <v>134.19999999999999</v>
      </c>
      <c r="N12" s="14">
        <v>35.4</v>
      </c>
      <c r="O12" s="15">
        <v>0.12</v>
      </c>
      <c r="P12" s="15">
        <v>0.52</v>
      </c>
      <c r="Q12" s="16">
        <v>905</v>
      </c>
      <c r="R12" s="17">
        <v>155.1</v>
      </c>
      <c r="S12" s="14">
        <v>9.6</v>
      </c>
      <c r="T12" s="14">
        <v>86.2</v>
      </c>
      <c r="U12" s="14">
        <v>136.69999999999999</v>
      </c>
      <c r="V12" s="14">
        <v>22.2</v>
      </c>
      <c r="W12" s="15">
        <v>0.06</v>
      </c>
      <c r="X12" s="15">
        <v>0.78</v>
      </c>
      <c r="Y12" s="16">
        <v>929</v>
      </c>
    </row>
    <row r="13" spans="1:25" ht="14.4" x14ac:dyDescent="0.3">
      <c r="A13" s="12">
        <v>46029</v>
      </c>
      <c r="B13" s="13">
        <v>156</v>
      </c>
      <c r="C13" s="14">
        <v>9.8000000000000007</v>
      </c>
      <c r="D13" s="14">
        <v>19.3</v>
      </c>
      <c r="E13" s="14">
        <v>132.6</v>
      </c>
      <c r="F13" s="14">
        <v>27.6</v>
      </c>
      <c r="G13" s="15">
        <v>0</v>
      </c>
      <c r="H13" s="15">
        <v>0.21</v>
      </c>
      <c r="I13" s="16">
        <v>930</v>
      </c>
      <c r="J13" s="13">
        <v>152.80000000000001</v>
      </c>
      <c r="K13" s="14">
        <v>9.6</v>
      </c>
      <c r="L13" s="14">
        <v>39.9</v>
      </c>
      <c r="M13" s="14">
        <v>130.5</v>
      </c>
      <c r="N13" s="14">
        <v>27.6</v>
      </c>
      <c r="O13" s="15">
        <v>0.06</v>
      </c>
      <c r="P13" s="15">
        <v>0.52</v>
      </c>
      <c r="Q13" s="16">
        <v>899</v>
      </c>
      <c r="R13" s="17">
        <v>156</v>
      </c>
      <c r="S13" s="14">
        <v>9.6999999999999993</v>
      </c>
      <c r="T13" s="14">
        <v>52.8</v>
      </c>
      <c r="U13" s="14">
        <v>131.69999999999999</v>
      </c>
      <c r="V13" s="14">
        <v>23.1</v>
      </c>
      <c r="W13" s="15">
        <v>0.02</v>
      </c>
      <c r="X13" s="15">
        <v>0.75</v>
      </c>
      <c r="Y13" s="16">
        <v>905</v>
      </c>
    </row>
    <row r="14" spans="1:25" ht="14.4" x14ac:dyDescent="0.3">
      <c r="A14" s="12">
        <v>46030</v>
      </c>
      <c r="B14" s="13">
        <v>155.19999999999999</v>
      </c>
      <c r="C14" s="14">
        <v>9.9</v>
      </c>
      <c r="D14" s="14">
        <v>29.5</v>
      </c>
      <c r="E14" s="14">
        <v>131.30000000000001</v>
      </c>
      <c r="F14" s="14">
        <v>26.4</v>
      </c>
      <c r="G14" s="15">
        <v>0</v>
      </c>
      <c r="H14" s="15">
        <v>0.23</v>
      </c>
      <c r="I14" s="16">
        <v>927</v>
      </c>
      <c r="J14" s="13">
        <v>150.5</v>
      </c>
      <c r="K14" s="14">
        <v>9</v>
      </c>
      <c r="L14" s="14">
        <v>38.200000000000003</v>
      </c>
      <c r="M14" s="14">
        <v>128.30000000000001</v>
      </c>
      <c r="N14" s="14">
        <v>29.3</v>
      </c>
      <c r="O14" s="15">
        <v>0.19</v>
      </c>
      <c r="P14" s="15">
        <v>0.56999999999999995</v>
      </c>
      <c r="Q14" s="16">
        <v>919</v>
      </c>
      <c r="R14" s="17">
        <v>154.1</v>
      </c>
      <c r="S14" s="14">
        <v>9.9</v>
      </c>
      <c r="T14" s="14">
        <v>46</v>
      </c>
      <c r="U14" s="14">
        <v>134.69999999999999</v>
      </c>
      <c r="V14" s="14">
        <v>22.2</v>
      </c>
      <c r="W14" s="15">
        <v>0.03</v>
      </c>
      <c r="X14" s="15">
        <v>0.71</v>
      </c>
      <c r="Y14" s="16">
        <v>887</v>
      </c>
    </row>
    <row r="15" spans="1:25" ht="14.4" x14ac:dyDescent="0.3">
      <c r="A15" s="12">
        <v>46031</v>
      </c>
      <c r="B15" s="13">
        <v>155.6</v>
      </c>
      <c r="C15" s="14">
        <v>9.4</v>
      </c>
      <c r="D15" s="14">
        <v>29</v>
      </c>
      <c r="E15" s="14">
        <v>130</v>
      </c>
      <c r="F15" s="14">
        <v>25.7</v>
      </c>
      <c r="G15" s="15">
        <v>0.01</v>
      </c>
      <c r="H15" s="15">
        <v>0.23</v>
      </c>
      <c r="I15" s="16">
        <v>942</v>
      </c>
      <c r="J15" s="13">
        <v>151.4</v>
      </c>
      <c r="K15" s="14">
        <v>9.1</v>
      </c>
      <c r="L15" s="14">
        <v>34.5</v>
      </c>
      <c r="M15" s="14">
        <v>128.6</v>
      </c>
      <c r="N15" s="14">
        <v>31.5</v>
      </c>
      <c r="O15" s="15">
        <v>0.19</v>
      </c>
      <c r="P15" s="15">
        <v>0.54</v>
      </c>
      <c r="Q15" s="16">
        <v>905</v>
      </c>
      <c r="R15" s="17">
        <v>154.4</v>
      </c>
      <c r="S15" s="14">
        <v>10.199999999999999</v>
      </c>
      <c r="T15" s="14">
        <v>34</v>
      </c>
      <c r="U15" s="14">
        <v>131.19999999999999</v>
      </c>
      <c r="V15" s="14">
        <v>18.7</v>
      </c>
      <c r="W15" s="15">
        <v>0.02</v>
      </c>
      <c r="X15" s="15">
        <v>0.7</v>
      </c>
      <c r="Y15" s="16">
        <v>912</v>
      </c>
    </row>
    <row r="16" spans="1:25" ht="14.4" x14ac:dyDescent="0.3">
      <c r="A16" s="12">
        <v>46032</v>
      </c>
      <c r="B16" s="13">
        <v>155.9</v>
      </c>
      <c r="C16" s="14">
        <v>9.4</v>
      </c>
      <c r="D16" s="14">
        <v>40.799999999999997</v>
      </c>
      <c r="E16" s="14">
        <v>134</v>
      </c>
      <c r="F16" s="14">
        <v>23.6</v>
      </c>
      <c r="G16" s="15">
        <v>0.02</v>
      </c>
      <c r="H16" s="15">
        <v>0.2</v>
      </c>
      <c r="I16" s="16">
        <v>930</v>
      </c>
      <c r="J16" s="13">
        <v>152</v>
      </c>
      <c r="K16" s="14">
        <v>9.3000000000000007</v>
      </c>
      <c r="L16" s="14">
        <v>45.2</v>
      </c>
      <c r="M16" s="14">
        <v>127.7</v>
      </c>
      <c r="N16" s="14">
        <v>26.1</v>
      </c>
      <c r="O16" s="15">
        <v>0.14000000000000001</v>
      </c>
      <c r="P16" s="15">
        <v>0.5</v>
      </c>
      <c r="Q16" s="16">
        <v>915</v>
      </c>
      <c r="R16" s="17">
        <v>154.69999999999999</v>
      </c>
      <c r="S16" s="14">
        <v>9.9</v>
      </c>
      <c r="T16" s="14">
        <v>55.2</v>
      </c>
      <c r="U16" s="14">
        <v>136</v>
      </c>
      <c r="V16" s="14">
        <v>21.9</v>
      </c>
      <c r="W16" s="15">
        <v>0.03</v>
      </c>
      <c r="X16" s="15">
        <v>0.68</v>
      </c>
      <c r="Y16" s="16">
        <v>916</v>
      </c>
    </row>
    <row r="17" spans="1:25" ht="14.4" x14ac:dyDescent="0.3">
      <c r="A17" s="12">
        <v>46033</v>
      </c>
      <c r="B17" s="13">
        <v>154</v>
      </c>
      <c r="C17" s="14">
        <v>9.1999999999999993</v>
      </c>
      <c r="D17" s="14">
        <v>43.2</v>
      </c>
      <c r="E17" s="14">
        <v>134.69999999999999</v>
      </c>
      <c r="F17" s="14">
        <v>26.7</v>
      </c>
      <c r="G17" s="15">
        <v>0.08</v>
      </c>
      <c r="H17" s="15">
        <v>0.24</v>
      </c>
      <c r="I17" s="16">
        <v>926</v>
      </c>
      <c r="J17" s="13">
        <v>151.9</v>
      </c>
      <c r="K17" s="14">
        <v>9.4</v>
      </c>
      <c r="L17" s="14">
        <v>50.5</v>
      </c>
      <c r="M17" s="14">
        <v>128</v>
      </c>
      <c r="N17" s="14">
        <v>22.1</v>
      </c>
      <c r="O17" s="15">
        <v>0.12</v>
      </c>
      <c r="P17" s="15">
        <v>0.49</v>
      </c>
      <c r="Q17" s="16">
        <v>907</v>
      </c>
      <c r="R17" s="17">
        <v>153.4</v>
      </c>
      <c r="S17" s="14">
        <v>9.8000000000000007</v>
      </c>
      <c r="T17" s="14">
        <v>53</v>
      </c>
      <c r="U17" s="14">
        <v>137.9</v>
      </c>
      <c r="V17" s="14">
        <v>19.2</v>
      </c>
      <c r="W17" s="15">
        <v>0.01</v>
      </c>
      <c r="X17" s="15">
        <v>0.71</v>
      </c>
      <c r="Y17" s="16">
        <v>916</v>
      </c>
    </row>
    <row r="18" spans="1:25" ht="14.4" x14ac:dyDescent="0.3">
      <c r="A18" s="12">
        <v>46034</v>
      </c>
      <c r="B18" s="13">
        <v>153.80000000000001</v>
      </c>
      <c r="C18" s="14">
        <v>9.3000000000000007</v>
      </c>
      <c r="D18" s="14">
        <v>28.7</v>
      </c>
      <c r="E18" s="14">
        <v>131.80000000000001</v>
      </c>
      <c r="F18" s="14">
        <v>30.4</v>
      </c>
      <c r="G18" s="15">
        <v>0.01</v>
      </c>
      <c r="H18" s="15">
        <v>0.22</v>
      </c>
      <c r="I18" s="16">
        <v>949</v>
      </c>
      <c r="J18" s="13">
        <v>151.19999999999999</v>
      </c>
      <c r="K18" s="14">
        <v>9.5</v>
      </c>
      <c r="L18" s="14">
        <v>39.4</v>
      </c>
      <c r="M18" s="14">
        <v>130.19999999999999</v>
      </c>
      <c r="N18" s="14">
        <v>24.7</v>
      </c>
      <c r="O18" s="15">
        <v>0.11</v>
      </c>
      <c r="P18" s="15">
        <v>0.48</v>
      </c>
      <c r="Q18" s="16">
        <v>891</v>
      </c>
      <c r="R18" s="17">
        <v>153</v>
      </c>
      <c r="S18" s="14">
        <v>9.9</v>
      </c>
      <c r="T18" s="14">
        <v>42.6</v>
      </c>
      <c r="U18" s="14">
        <v>135.30000000000001</v>
      </c>
      <c r="V18" s="14">
        <v>24.3</v>
      </c>
      <c r="W18" s="15">
        <v>0.01</v>
      </c>
      <c r="X18" s="15">
        <v>0.64</v>
      </c>
      <c r="Y18" s="16">
        <v>913</v>
      </c>
    </row>
    <row r="19" spans="1:25" ht="14.4" x14ac:dyDescent="0.3">
      <c r="A19" s="12">
        <v>46035</v>
      </c>
      <c r="B19" s="13">
        <v>153.6</v>
      </c>
      <c r="C19" s="14">
        <v>9.4</v>
      </c>
      <c r="D19" s="14">
        <v>43.2</v>
      </c>
      <c r="E19" s="14">
        <v>130.80000000000001</v>
      </c>
      <c r="F19" s="14">
        <v>28.1</v>
      </c>
      <c r="G19" s="15">
        <v>0</v>
      </c>
      <c r="H19" s="15">
        <v>0.22</v>
      </c>
      <c r="I19" s="16">
        <v>937</v>
      </c>
      <c r="J19" s="13">
        <v>151.4</v>
      </c>
      <c r="K19" s="14">
        <v>9.6</v>
      </c>
      <c r="L19" s="14">
        <v>53.9</v>
      </c>
      <c r="M19" s="14">
        <v>131.5</v>
      </c>
      <c r="N19" s="14">
        <v>28.3</v>
      </c>
      <c r="O19" s="15">
        <v>0.17</v>
      </c>
      <c r="P19" s="15">
        <v>0.46</v>
      </c>
      <c r="Q19" s="16">
        <v>887</v>
      </c>
      <c r="R19" s="17">
        <v>153.1</v>
      </c>
      <c r="S19" s="14">
        <v>9.8000000000000007</v>
      </c>
      <c r="T19" s="14">
        <v>48</v>
      </c>
      <c r="U19" s="14">
        <v>134.5</v>
      </c>
      <c r="V19" s="14">
        <v>24.9</v>
      </c>
      <c r="W19" s="15">
        <v>0.04</v>
      </c>
      <c r="X19" s="15">
        <v>0.62</v>
      </c>
      <c r="Y19" s="16">
        <v>901</v>
      </c>
    </row>
    <row r="20" spans="1:25" ht="14.4" x14ac:dyDescent="0.3">
      <c r="A20" s="12">
        <v>46036</v>
      </c>
      <c r="B20" s="13">
        <v>153.6</v>
      </c>
      <c r="C20" s="14">
        <v>9.4</v>
      </c>
      <c r="D20" s="14">
        <v>36.799999999999997</v>
      </c>
      <c r="E20" s="14">
        <v>128.5</v>
      </c>
      <c r="F20" s="14">
        <v>28.4</v>
      </c>
      <c r="G20" s="15">
        <v>0</v>
      </c>
      <c r="H20" s="15">
        <v>0.19</v>
      </c>
      <c r="I20" s="16">
        <v>943</v>
      </c>
      <c r="J20" s="13">
        <v>151.19999999999999</v>
      </c>
      <c r="K20" s="14">
        <v>9.4</v>
      </c>
      <c r="L20" s="14">
        <v>46.8</v>
      </c>
      <c r="M20" s="14">
        <v>130.19999999999999</v>
      </c>
      <c r="N20" s="14">
        <v>26.9</v>
      </c>
      <c r="O20" s="15">
        <v>0.17</v>
      </c>
      <c r="P20" s="15">
        <v>0.46</v>
      </c>
      <c r="Q20" s="16">
        <v>902</v>
      </c>
      <c r="R20" s="17">
        <v>152.4</v>
      </c>
      <c r="S20" s="14">
        <v>10</v>
      </c>
      <c r="T20" s="14">
        <v>43.3</v>
      </c>
      <c r="U20" s="14">
        <v>133.6</v>
      </c>
      <c r="V20" s="14">
        <v>27.6</v>
      </c>
      <c r="W20" s="15">
        <v>0.03</v>
      </c>
      <c r="X20" s="15">
        <v>0.66</v>
      </c>
      <c r="Y20" s="16">
        <v>921</v>
      </c>
    </row>
    <row r="21" spans="1:25" ht="14.4" x14ac:dyDescent="0.3">
      <c r="A21" s="12">
        <v>46037</v>
      </c>
      <c r="B21" s="13">
        <v>153.69999999999999</v>
      </c>
      <c r="C21" s="14">
        <v>9.5</v>
      </c>
      <c r="D21" s="14">
        <v>37.799999999999997</v>
      </c>
      <c r="E21" s="14">
        <v>127.3</v>
      </c>
      <c r="F21" s="14">
        <v>29.2</v>
      </c>
      <c r="G21" s="15">
        <v>0</v>
      </c>
      <c r="H21" s="15">
        <v>0.12</v>
      </c>
      <c r="I21" s="16">
        <v>933</v>
      </c>
      <c r="J21" s="13">
        <v>150.30000000000001</v>
      </c>
      <c r="K21" s="14">
        <v>9.4</v>
      </c>
      <c r="L21" s="14">
        <v>54</v>
      </c>
      <c r="M21" s="14">
        <v>128.30000000000001</v>
      </c>
      <c r="N21" s="14">
        <v>26.8</v>
      </c>
      <c r="O21" s="15">
        <v>0.2</v>
      </c>
      <c r="P21" s="15">
        <v>0.45</v>
      </c>
      <c r="Q21" s="16">
        <v>917</v>
      </c>
      <c r="R21" s="17">
        <v>152.19999999999999</v>
      </c>
      <c r="S21" s="14">
        <v>10.199999999999999</v>
      </c>
      <c r="T21" s="14">
        <v>52.1</v>
      </c>
      <c r="U21" s="14">
        <v>133.30000000000001</v>
      </c>
      <c r="V21" s="14">
        <v>23.7</v>
      </c>
      <c r="W21" s="15">
        <v>0.03</v>
      </c>
      <c r="X21" s="15">
        <v>0.65</v>
      </c>
      <c r="Y21" s="16">
        <v>916</v>
      </c>
    </row>
    <row r="22" spans="1:25" ht="14.4" x14ac:dyDescent="0.3">
      <c r="A22" s="12">
        <v>46038</v>
      </c>
      <c r="B22" s="13">
        <v>152.69999999999999</v>
      </c>
      <c r="C22" s="14">
        <v>9.6</v>
      </c>
      <c r="D22" s="14">
        <v>46.7</v>
      </c>
      <c r="E22" s="14">
        <v>132</v>
      </c>
      <c r="F22" s="14">
        <v>27</v>
      </c>
      <c r="G22" s="15">
        <v>0</v>
      </c>
      <c r="H22" s="15">
        <v>0.2</v>
      </c>
      <c r="I22" s="16">
        <v>954</v>
      </c>
      <c r="J22" s="13">
        <v>149.30000000000001</v>
      </c>
      <c r="K22" s="14">
        <v>9.4</v>
      </c>
      <c r="L22" s="14">
        <v>64.5</v>
      </c>
      <c r="M22" s="14">
        <v>127</v>
      </c>
      <c r="N22" s="14">
        <v>25.4</v>
      </c>
      <c r="O22" s="15">
        <v>0.2</v>
      </c>
      <c r="P22" s="15">
        <v>0.52</v>
      </c>
      <c r="Q22" s="16">
        <v>894</v>
      </c>
      <c r="R22" s="17">
        <v>152.19999999999999</v>
      </c>
      <c r="S22" s="14">
        <v>9.8000000000000007</v>
      </c>
      <c r="T22" s="14">
        <v>63.5</v>
      </c>
      <c r="U22" s="14">
        <v>130.80000000000001</v>
      </c>
      <c r="V22" s="14">
        <v>22.6</v>
      </c>
      <c r="W22" s="15">
        <v>0.03</v>
      </c>
      <c r="X22" s="15">
        <v>0.74</v>
      </c>
      <c r="Y22" s="16">
        <v>916</v>
      </c>
    </row>
    <row r="23" spans="1:25" ht="14.4" x14ac:dyDescent="0.3">
      <c r="A23" s="12">
        <v>46039</v>
      </c>
      <c r="B23" s="13">
        <v>152.30000000000001</v>
      </c>
      <c r="C23" s="14">
        <v>9.1</v>
      </c>
      <c r="D23" s="14">
        <v>49.3</v>
      </c>
      <c r="E23" s="14">
        <v>130</v>
      </c>
      <c r="F23" s="14">
        <v>23.7</v>
      </c>
      <c r="G23" s="15">
        <v>0.11</v>
      </c>
      <c r="H23" s="15">
        <v>0.27</v>
      </c>
      <c r="I23" s="16">
        <v>970</v>
      </c>
      <c r="J23" s="13">
        <v>150.19999999999999</v>
      </c>
      <c r="K23" s="14">
        <v>9.3000000000000007</v>
      </c>
      <c r="L23" s="14">
        <v>60.3</v>
      </c>
      <c r="M23" s="14">
        <v>128</v>
      </c>
      <c r="N23" s="14">
        <v>25.8</v>
      </c>
      <c r="O23" s="15">
        <v>0.16</v>
      </c>
      <c r="P23" s="15">
        <v>0.57999999999999996</v>
      </c>
      <c r="Q23" s="16">
        <v>906</v>
      </c>
      <c r="R23" s="17">
        <v>153.1</v>
      </c>
      <c r="S23" s="14">
        <v>9.5</v>
      </c>
      <c r="T23" s="14">
        <v>58.8</v>
      </c>
      <c r="U23" s="14">
        <v>131.69999999999999</v>
      </c>
      <c r="V23" s="14">
        <v>22.9</v>
      </c>
      <c r="W23" s="15">
        <v>0.1</v>
      </c>
      <c r="X23" s="15">
        <v>0.73</v>
      </c>
      <c r="Y23" s="16">
        <v>918</v>
      </c>
    </row>
    <row r="24" spans="1:25" ht="14.4" x14ac:dyDescent="0.3">
      <c r="A24" s="12">
        <v>46040</v>
      </c>
      <c r="B24" s="13">
        <v>152.30000000000001</v>
      </c>
      <c r="C24" s="14">
        <v>9</v>
      </c>
      <c r="D24" s="14">
        <v>35.4</v>
      </c>
      <c r="E24" s="14">
        <v>129.6</v>
      </c>
      <c r="F24" s="14">
        <v>24.2</v>
      </c>
      <c r="G24" s="15">
        <v>0</v>
      </c>
      <c r="H24" s="15">
        <v>0.32</v>
      </c>
      <c r="I24" s="16">
        <v>947</v>
      </c>
      <c r="J24" s="13">
        <v>150.19999999999999</v>
      </c>
      <c r="K24" s="14">
        <v>9.1999999999999993</v>
      </c>
      <c r="L24" s="14">
        <v>55.4</v>
      </c>
      <c r="M24" s="14">
        <v>127</v>
      </c>
      <c r="N24" s="14">
        <v>28</v>
      </c>
      <c r="O24" s="15">
        <v>0.18</v>
      </c>
      <c r="P24" s="15">
        <v>0.62</v>
      </c>
      <c r="Q24" s="16">
        <v>912</v>
      </c>
      <c r="R24" s="17">
        <v>152.80000000000001</v>
      </c>
      <c r="S24" s="14">
        <v>9.5</v>
      </c>
      <c r="T24" s="14">
        <v>53.6</v>
      </c>
      <c r="U24" s="14">
        <v>129.9</v>
      </c>
      <c r="V24" s="14">
        <v>20.100000000000001</v>
      </c>
      <c r="W24" s="15">
        <v>0</v>
      </c>
      <c r="X24" s="15">
        <v>0.75</v>
      </c>
      <c r="Y24" s="16">
        <v>931</v>
      </c>
    </row>
    <row r="25" spans="1:25" ht="14.4" x14ac:dyDescent="0.3">
      <c r="A25" s="12">
        <v>46041</v>
      </c>
      <c r="B25" s="13">
        <v>152.4</v>
      </c>
      <c r="C25" s="14">
        <v>9.1999999999999993</v>
      </c>
      <c r="D25" s="14">
        <v>19.3</v>
      </c>
      <c r="E25" s="14">
        <v>131.30000000000001</v>
      </c>
      <c r="F25" s="14">
        <v>24.1</v>
      </c>
      <c r="G25" s="15">
        <v>0</v>
      </c>
      <c r="H25" s="15">
        <v>0.31</v>
      </c>
      <c r="I25" s="16">
        <v>936</v>
      </c>
      <c r="J25" s="13">
        <v>150</v>
      </c>
      <c r="K25" s="14">
        <v>9.1999999999999993</v>
      </c>
      <c r="L25" s="14">
        <v>41.2</v>
      </c>
      <c r="M25" s="14">
        <v>128.80000000000001</v>
      </c>
      <c r="N25" s="14">
        <v>20.5</v>
      </c>
      <c r="O25" s="15">
        <v>0.17</v>
      </c>
      <c r="P25" s="15">
        <v>0.6</v>
      </c>
      <c r="Q25" s="16">
        <v>907</v>
      </c>
      <c r="R25" s="17">
        <v>152.9</v>
      </c>
      <c r="S25" s="14">
        <v>9.1999999999999993</v>
      </c>
      <c r="T25" s="14">
        <v>33.6</v>
      </c>
      <c r="U25" s="14">
        <v>130.30000000000001</v>
      </c>
      <c r="V25" s="14">
        <v>16.2</v>
      </c>
      <c r="W25" s="15">
        <v>0</v>
      </c>
      <c r="X25" s="15">
        <v>0.76</v>
      </c>
      <c r="Y25" s="16">
        <v>951</v>
      </c>
    </row>
    <row r="26" spans="1:25" ht="14.4" x14ac:dyDescent="0.3">
      <c r="A26" s="12">
        <v>46042</v>
      </c>
      <c r="B26" s="13"/>
      <c r="C26" s="14"/>
      <c r="D26" s="14"/>
      <c r="E26" s="14"/>
      <c r="F26" s="14"/>
      <c r="G26" s="15"/>
      <c r="H26" s="15"/>
      <c r="I26" s="16"/>
      <c r="J26" s="13">
        <v>150</v>
      </c>
      <c r="K26" s="14">
        <v>9.1</v>
      </c>
      <c r="L26" s="14">
        <v>76.2</v>
      </c>
      <c r="M26" s="14">
        <v>135.30000000000001</v>
      </c>
      <c r="N26" s="14">
        <v>19.5</v>
      </c>
      <c r="O26" s="15">
        <v>0.1</v>
      </c>
      <c r="P26" s="15">
        <v>0.64</v>
      </c>
      <c r="Q26" s="16">
        <v>890</v>
      </c>
      <c r="R26" s="17">
        <v>152.6</v>
      </c>
      <c r="S26" s="14">
        <v>9.5</v>
      </c>
      <c r="T26" s="14">
        <v>56.5</v>
      </c>
      <c r="U26" s="14">
        <v>133.30000000000001</v>
      </c>
      <c r="V26" s="14">
        <v>23.2</v>
      </c>
      <c r="W26" s="15">
        <v>0.02</v>
      </c>
      <c r="X26" s="15">
        <v>0.82</v>
      </c>
      <c r="Y26" s="16">
        <v>921</v>
      </c>
    </row>
    <row r="27" spans="1:25" ht="14.4" x14ac:dyDescent="0.3">
      <c r="A27" s="12">
        <v>46043</v>
      </c>
      <c r="B27" s="13">
        <v>150.4</v>
      </c>
      <c r="C27" s="14">
        <v>9.1999999999999993</v>
      </c>
      <c r="D27" s="14">
        <v>23.1</v>
      </c>
      <c r="E27" s="14">
        <v>127.2</v>
      </c>
      <c r="F27" s="14">
        <v>30.6</v>
      </c>
      <c r="G27" s="15">
        <v>0.05</v>
      </c>
      <c r="H27" s="15">
        <v>0.32</v>
      </c>
      <c r="I27" s="16">
        <v>922</v>
      </c>
      <c r="J27" s="13">
        <v>149.4</v>
      </c>
      <c r="K27" s="14">
        <v>9.8000000000000007</v>
      </c>
      <c r="L27" s="14">
        <v>43.5</v>
      </c>
      <c r="M27" s="14">
        <v>129.9</v>
      </c>
      <c r="N27" s="14">
        <v>27.1</v>
      </c>
      <c r="O27" s="15">
        <v>0.08</v>
      </c>
      <c r="P27" s="15">
        <v>0.62</v>
      </c>
      <c r="Q27" s="16">
        <v>868</v>
      </c>
      <c r="R27" s="17">
        <v>152.30000000000001</v>
      </c>
      <c r="S27" s="14">
        <v>10.1</v>
      </c>
      <c r="T27" s="14">
        <v>38.6</v>
      </c>
      <c r="U27" s="14">
        <v>133.80000000000001</v>
      </c>
      <c r="V27" s="14">
        <v>32.200000000000003</v>
      </c>
      <c r="W27" s="15">
        <v>0.14000000000000001</v>
      </c>
      <c r="X27" s="15">
        <v>0.79</v>
      </c>
      <c r="Y27" s="16">
        <v>885</v>
      </c>
    </row>
    <row r="28" spans="1:25" ht="14.4" x14ac:dyDescent="0.3">
      <c r="A28" s="12">
        <v>46044</v>
      </c>
      <c r="B28" s="13">
        <v>147.1</v>
      </c>
      <c r="C28" s="14">
        <v>9.1999999999999993</v>
      </c>
      <c r="D28" s="14">
        <v>39.799999999999997</v>
      </c>
      <c r="E28" s="14">
        <v>127.5</v>
      </c>
      <c r="F28" s="14">
        <v>25</v>
      </c>
      <c r="G28" s="15">
        <v>0</v>
      </c>
      <c r="H28" s="15">
        <v>0.34</v>
      </c>
      <c r="I28" s="16">
        <v>946</v>
      </c>
      <c r="J28" s="13">
        <v>148.1</v>
      </c>
      <c r="K28" s="14">
        <v>9.5</v>
      </c>
      <c r="L28" s="14">
        <v>58.9</v>
      </c>
      <c r="M28" s="14">
        <v>128.30000000000001</v>
      </c>
      <c r="N28" s="14">
        <v>27</v>
      </c>
      <c r="O28" s="15">
        <v>0.09</v>
      </c>
      <c r="P28" s="15">
        <v>0.65</v>
      </c>
      <c r="Q28" s="16">
        <v>901</v>
      </c>
      <c r="R28" s="17">
        <v>152.6</v>
      </c>
      <c r="S28" s="14">
        <v>10</v>
      </c>
      <c r="T28" s="14">
        <v>50.1</v>
      </c>
      <c r="U28" s="14">
        <v>129.4</v>
      </c>
      <c r="V28" s="14">
        <v>31.9</v>
      </c>
      <c r="W28" s="15">
        <v>0.12</v>
      </c>
      <c r="X28" s="15">
        <v>0.77</v>
      </c>
      <c r="Y28" s="16">
        <v>902</v>
      </c>
    </row>
    <row r="29" spans="1:25" ht="14.4" x14ac:dyDescent="0.3">
      <c r="A29" s="12">
        <v>46045</v>
      </c>
      <c r="B29" s="13">
        <v>148</v>
      </c>
      <c r="C29" s="14">
        <v>9.5</v>
      </c>
      <c r="D29" s="14">
        <v>48.5</v>
      </c>
      <c r="E29" s="14">
        <v>125.8</v>
      </c>
      <c r="F29" s="14">
        <v>29.8</v>
      </c>
      <c r="G29" s="15">
        <v>0</v>
      </c>
      <c r="H29" s="15">
        <v>0.39</v>
      </c>
      <c r="I29" s="16">
        <v>990</v>
      </c>
      <c r="J29" s="13"/>
      <c r="K29" s="14"/>
      <c r="L29" s="14"/>
      <c r="M29" s="14"/>
      <c r="N29" s="14"/>
      <c r="O29" s="15"/>
      <c r="P29" s="15"/>
      <c r="Q29" s="16"/>
      <c r="R29" s="17">
        <v>153.1</v>
      </c>
      <c r="S29" s="14">
        <v>10.199999999999999</v>
      </c>
      <c r="T29" s="14">
        <v>66.400000000000006</v>
      </c>
      <c r="U29" s="14">
        <v>131.5</v>
      </c>
      <c r="V29" s="14">
        <v>27.8</v>
      </c>
      <c r="W29" s="15">
        <v>0.11</v>
      </c>
      <c r="X29" s="15">
        <v>0.81</v>
      </c>
      <c r="Y29" s="16">
        <v>913</v>
      </c>
    </row>
    <row r="30" spans="1:25" ht="14.4" x14ac:dyDescent="0.3">
      <c r="A30" s="12">
        <v>46046</v>
      </c>
      <c r="B30" s="13">
        <v>152.69999999999999</v>
      </c>
      <c r="C30" s="14">
        <v>9.1999999999999993</v>
      </c>
      <c r="D30" s="14"/>
      <c r="E30" s="14"/>
      <c r="F30" s="14"/>
      <c r="G30" s="15"/>
      <c r="H30" s="15">
        <v>0.33</v>
      </c>
      <c r="I30" s="16">
        <v>946</v>
      </c>
      <c r="J30" s="13"/>
      <c r="K30" s="14"/>
      <c r="L30" s="14"/>
      <c r="M30" s="14"/>
      <c r="N30" s="14"/>
      <c r="O30" s="15"/>
      <c r="P30" s="15"/>
      <c r="Q30" s="16"/>
      <c r="R30" s="17">
        <v>151.5</v>
      </c>
      <c r="S30" s="14">
        <v>9.5</v>
      </c>
      <c r="T30" s="14">
        <v>59.8</v>
      </c>
      <c r="U30" s="14">
        <v>133.6</v>
      </c>
      <c r="V30" s="14">
        <v>23.6</v>
      </c>
      <c r="W30" s="15">
        <v>0.05</v>
      </c>
      <c r="X30" s="15">
        <v>0.81</v>
      </c>
      <c r="Y30" s="16">
        <v>920</v>
      </c>
    </row>
    <row r="31" spans="1:25" ht="14.4" x14ac:dyDescent="0.3">
      <c r="A31" s="12">
        <v>46047</v>
      </c>
      <c r="B31" s="13">
        <v>152.6</v>
      </c>
      <c r="C31" s="14">
        <v>9.3000000000000007</v>
      </c>
      <c r="D31" s="14">
        <v>35.9</v>
      </c>
      <c r="E31" s="14">
        <v>127.4</v>
      </c>
      <c r="F31" s="14">
        <v>26.7</v>
      </c>
      <c r="G31" s="15">
        <v>0</v>
      </c>
      <c r="H31" s="15">
        <v>0.37</v>
      </c>
      <c r="I31" s="16">
        <v>948</v>
      </c>
      <c r="J31" s="13"/>
      <c r="K31" s="14"/>
      <c r="L31" s="14"/>
      <c r="M31" s="14"/>
      <c r="N31" s="14"/>
      <c r="O31" s="15"/>
      <c r="P31" s="15"/>
      <c r="Q31" s="16"/>
      <c r="R31" s="17">
        <v>149.19999999999999</v>
      </c>
      <c r="S31" s="14">
        <v>9.3000000000000007</v>
      </c>
      <c r="T31" s="14">
        <v>38.6</v>
      </c>
      <c r="U31" s="14">
        <v>129</v>
      </c>
      <c r="V31" s="14">
        <v>22.7</v>
      </c>
      <c r="W31" s="15">
        <v>0.04</v>
      </c>
      <c r="X31" s="15">
        <v>0.89</v>
      </c>
      <c r="Y31" s="16">
        <v>924</v>
      </c>
    </row>
    <row r="32" spans="1:25" ht="14.4" x14ac:dyDescent="0.3">
      <c r="A32" s="12">
        <v>46048</v>
      </c>
      <c r="B32" s="13">
        <v>152.4</v>
      </c>
      <c r="C32" s="14">
        <v>9.4</v>
      </c>
      <c r="D32" s="14">
        <v>39.6</v>
      </c>
      <c r="E32" s="14">
        <v>129.80000000000001</v>
      </c>
      <c r="F32" s="14">
        <v>21</v>
      </c>
      <c r="G32" s="15">
        <v>0</v>
      </c>
      <c r="H32" s="15">
        <v>0.33</v>
      </c>
      <c r="I32" s="16">
        <v>964</v>
      </c>
      <c r="J32" s="13"/>
      <c r="K32" s="14"/>
      <c r="L32" s="14"/>
      <c r="M32" s="14"/>
      <c r="N32" s="14"/>
      <c r="O32" s="15"/>
      <c r="P32" s="15"/>
      <c r="Q32" s="16"/>
      <c r="R32" s="17">
        <v>150</v>
      </c>
      <c r="S32" s="14">
        <v>9.6999999999999993</v>
      </c>
      <c r="T32" s="14">
        <v>46.2</v>
      </c>
      <c r="U32" s="14">
        <v>128.4</v>
      </c>
      <c r="V32" s="14">
        <v>30.4</v>
      </c>
      <c r="W32" s="15">
        <v>0.16</v>
      </c>
      <c r="X32" s="15">
        <v>0.84</v>
      </c>
      <c r="Y32" s="16">
        <v>917</v>
      </c>
    </row>
    <row r="33" spans="1:25" ht="14.4" x14ac:dyDescent="0.3">
      <c r="A33" s="12">
        <v>46049</v>
      </c>
      <c r="B33" s="13">
        <v>152.5</v>
      </c>
      <c r="C33" s="14">
        <v>10.3</v>
      </c>
      <c r="D33" s="14">
        <v>34.9</v>
      </c>
      <c r="E33" s="14">
        <v>128</v>
      </c>
      <c r="F33" s="14">
        <v>24.9</v>
      </c>
      <c r="G33" s="15">
        <v>0</v>
      </c>
      <c r="H33" s="15">
        <v>0.3</v>
      </c>
      <c r="I33" s="16">
        <v>910</v>
      </c>
      <c r="J33" s="13"/>
      <c r="K33" s="14"/>
      <c r="L33" s="14"/>
      <c r="M33" s="14"/>
      <c r="N33" s="14"/>
      <c r="O33" s="15"/>
      <c r="P33" s="15"/>
      <c r="Q33" s="16"/>
      <c r="R33" s="17">
        <v>150.19999999999999</v>
      </c>
      <c r="S33" s="14">
        <v>10.199999999999999</v>
      </c>
      <c r="T33" s="14">
        <v>44.2</v>
      </c>
      <c r="U33" s="14">
        <v>127.5</v>
      </c>
      <c r="V33" s="14">
        <v>27.5</v>
      </c>
      <c r="W33" s="15">
        <v>0.03</v>
      </c>
      <c r="X33" s="15">
        <v>0.77</v>
      </c>
      <c r="Y33" s="16">
        <v>912</v>
      </c>
    </row>
    <row r="34" spans="1:25" ht="14.4" x14ac:dyDescent="0.3">
      <c r="A34" s="12">
        <v>46050</v>
      </c>
      <c r="B34" s="13">
        <v>152.6</v>
      </c>
      <c r="C34" s="14">
        <v>10.199999999999999</v>
      </c>
      <c r="D34" s="14">
        <v>45.2</v>
      </c>
      <c r="E34" s="14">
        <v>126.8</v>
      </c>
      <c r="F34" s="14">
        <v>28.7</v>
      </c>
      <c r="G34" s="15">
        <v>0</v>
      </c>
      <c r="H34" s="15">
        <v>0.3</v>
      </c>
      <c r="I34" s="16">
        <v>967</v>
      </c>
      <c r="J34" s="13"/>
      <c r="K34" s="14"/>
      <c r="L34" s="14"/>
      <c r="M34" s="14"/>
      <c r="N34" s="14"/>
      <c r="O34" s="15"/>
      <c r="P34" s="15"/>
      <c r="Q34" s="16"/>
      <c r="R34" s="17">
        <v>153.1</v>
      </c>
      <c r="S34" s="14">
        <v>10</v>
      </c>
      <c r="T34" s="14">
        <v>60.1</v>
      </c>
      <c r="U34" s="14">
        <v>127</v>
      </c>
      <c r="V34" s="14">
        <v>26</v>
      </c>
      <c r="W34" s="15">
        <v>0.03</v>
      </c>
      <c r="X34" s="15">
        <v>0.71</v>
      </c>
      <c r="Y34" s="16">
        <v>921</v>
      </c>
    </row>
    <row r="35" spans="1:25" ht="14.4" x14ac:dyDescent="0.3">
      <c r="A35" s="12">
        <v>46051</v>
      </c>
      <c r="B35" s="13">
        <v>154.1</v>
      </c>
      <c r="C35" s="14">
        <v>9.6</v>
      </c>
      <c r="D35" s="14">
        <v>60.5</v>
      </c>
      <c r="E35" s="14">
        <v>128.19999999999999</v>
      </c>
      <c r="F35" s="14">
        <v>21.2</v>
      </c>
      <c r="G35" s="15">
        <v>0</v>
      </c>
      <c r="H35" s="15">
        <v>0.28000000000000003</v>
      </c>
      <c r="I35" s="16">
        <v>933</v>
      </c>
      <c r="J35" s="13">
        <v>152.4</v>
      </c>
      <c r="K35" s="14">
        <v>8.9</v>
      </c>
      <c r="L35" s="14">
        <v>92.9</v>
      </c>
      <c r="M35" s="14">
        <v>140.6</v>
      </c>
      <c r="N35" s="14">
        <v>23.2</v>
      </c>
      <c r="O35" s="15">
        <v>0.12</v>
      </c>
      <c r="P35" s="15">
        <v>0.5</v>
      </c>
      <c r="Q35" s="16">
        <v>909</v>
      </c>
      <c r="R35" s="17">
        <v>152.19999999999999</v>
      </c>
      <c r="S35" s="14">
        <v>9.6999999999999993</v>
      </c>
      <c r="T35" s="14">
        <v>65.400000000000006</v>
      </c>
      <c r="U35" s="14">
        <v>127.8</v>
      </c>
      <c r="V35" s="14">
        <v>22.5</v>
      </c>
      <c r="W35" s="15">
        <v>0.04</v>
      </c>
      <c r="X35" s="15">
        <v>0.68</v>
      </c>
      <c r="Y35" s="16">
        <v>946</v>
      </c>
    </row>
    <row r="36" spans="1:25" ht="14.4" x14ac:dyDescent="0.3">
      <c r="A36" s="12">
        <v>46052</v>
      </c>
      <c r="B36" s="13">
        <v>153.9</v>
      </c>
      <c r="C36" s="14">
        <v>9.6</v>
      </c>
      <c r="D36" s="14">
        <v>46.4</v>
      </c>
      <c r="E36" s="14">
        <v>127</v>
      </c>
      <c r="F36" s="14">
        <v>22</v>
      </c>
      <c r="G36" s="15">
        <v>0</v>
      </c>
      <c r="H36" s="15">
        <v>0.26</v>
      </c>
      <c r="I36" s="16">
        <v>921</v>
      </c>
      <c r="J36" s="13">
        <v>153.19999999999999</v>
      </c>
      <c r="K36" s="14">
        <v>8.6999999999999993</v>
      </c>
      <c r="L36" s="14">
        <v>95.5</v>
      </c>
      <c r="M36" s="14">
        <v>138.80000000000001</v>
      </c>
      <c r="N36" s="14">
        <v>19.3</v>
      </c>
      <c r="O36" s="15">
        <v>0.13</v>
      </c>
      <c r="P36" s="15">
        <v>0.46</v>
      </c>
      <c r="Q36" s="16">
        <v>922</v>
      </c>
      <c r="R36" s="17">
        <v>152.80000000000001</v>
      </c>
      <c r="S36" s="14">
        <v>9.6999999999999993</v>
      </c>
      <c r="T36" s="14"/>
      <c r="U36" s="14"/>
      <c r="V36" s="14"/>
      <c r="W36" s="15"/>
      <c r="X36" s="15">
        <v>0.66</v>
      </c>
      <c r="Y36" s="16">
        <v>939</v>
      </c>
    </row>
    <row r="37" spans="1:25" ht="15" customHeight="1" thickBot="1" x14ac:dyDescent="0.35">
      <c r="A37" s="12">
        <v>46053</v>
      </c>
      <c r="B37" s="18">
        <v>147.80000000000001</v>
      </c>
      <c r="C37" s="19">
        <v>10</v>
      </c>
      <c r="D37" s="19">
        <v>44.1</v>
      </c>
      <c r="E37" s="19">
        <v>127.2</v>
      </c>
      <c r="F37" s="19">
        <v>26</v>
      </c>
      <c r="G37" s="20">
        <v>0</v>
      </c>
      <c r="H37" s="20">
        <v>0.56000000000000005</v>
      </c>
      <c r="I37" s="21">
        <v>889</v>
      </c>
      <c r="J37" s="18">
        <v>150.5</v>
      </c>
      <c r="K37" s="19">
        <v>8.6</v>
      </c>
      <c r="L37" s="19">
        <v>92.3</v>
      </c>
      <c r="M37" s="19">
        <v>133.80000000000001</v>
      </c>
      <c r="N37" s="19">
        <v>17.8</v>
      </c>
      <c r="O37" s="20">
        <v>0.16</v>
      </c>
      <c r="P37" s="20">
        <v>0.5</v>
      </c>
      <c r="Q37" s="21">
        <v>924</v>
      </c>
      <c r="R37" s="22"/>
      <c r="S37" s="19"/>
      <c r="T37" s="19"/>
      <c r="U37" s="19"/>
      <c r="V37" s="19"/>
      <c r="W37" s="20"/>
      <c r="X37" s="20"/>
      <c r="Y37" s="21"/>
    </row>
    <row r="38" spans="1:25" s="30" customFormat="1" ht="14.4" x14ac:dyDescent="0.3">
      <c r="A38" s="23" t="s">
        <v>16</v>
      </c>
      <c r="B38" s="24">
        <f>AVERAGE(B7:B37)</f>
        <v>153.35</v>
      </c>
      <c r="C38" s="25">
        <f>AVERAGE(C7:C37)</f>
        <v>9.5400000000000009</v>
      </c>
      <c r="D38" s="25">
        <f t="shared" ref="D38:Y38" si="0">AVERAGE(D7:D37)</f>
        <v>39.389655172413782</v>
      </c>
      <c r="E38" s="25">
        <f t="shared" si="0"/>
        <v>130.16551724137932</v>
      </c>
      <c r="F38" s="25">
        <f t="shared" si="0"/>
        <v>25.841379310344827</v>
      </c>
      <c r="G38" s="26">
        <f t="shared" si="0"/>
        <v>1.5517241379310343E-2</v>
      </c>
      <c r="H38" s="26">
        <f t="shared" si="0"/>
        <v>0.27133333333333337</v>
      </c>
      <c r="I38" s="27">
        <f t="shared" si="0"/>
        <v>943.06666666666672</v>
      </c>
      <c r="J38" s="28">
        <f t="shared" si="0"/>
        <v>151.18400000000003</v>
      </c>
      <c r="K38" s="25">
        <f t="shared" si="0"/>
        <v>9.347999999999999</v>
      </c>
      <c r="L38" s="25">
        <f t="shared" si="0"/>
        <v>55.164000000000009</v>
      </c>
      <c r="M38" s="25">
        <f t="shared" si="0"/>
        <v>130.35600000000005</v>
      </c>
      <c r="N38" s="25">
        <f t="shared" si="0"/>
        <v>25.763999999999999</v>
      </c>
      <c r="O38" s="26">
        <f t="shared" si="0"/>
        <v>0.13600000000000001</v>
      </c>
      <c r="P38" s="26">
        <f t="shared" si="0"/>
        <v>0.52839999999999998</v>
      </c>
      <c r="Q38" s="27">
        <f t="shared" si="0"/>
        <v>902.8</v>
      </c>
      <c r="R38" s="28">
        <f t="shared" si="0"/>
        <v>152.96428571428572</v>
      </c>
      <c r="S38" s="25">
        <f t="shared" si="0"/>
        <v>9.7892857142857128</v>
      </c>
      <c r="T38" s="25">
        <f t="shared" si="0"/>
        <v>53.277777777777779</v>
      </c>
      <c r="U38" s="25">
        <f t="shared" si="0"/>
        <v>132.32222222222225</v>
      </c>
      <c r="V38" s="25">
        <f t="shared" si="0"/>
        <v>24.066666666666666</v>
      </c>
      <c r="W38" s="26">
        <f t="shared" si="0"/>
        <v>4.6296296296296308E-2</v>
      </c>
      <c r="X38" s="26">
        <f t="shared" si="0"/>
        <v>0.73571428571428577</v>
      </c>
      <c r="Y38" s="29">
        <f t="shared" si="0"/>
        <v>916.39285714285711</v>
      </c>
    </row>
    <row r="39" spans="1:25" s="30" customFormat="1" ht="14.4" x14ac:dyDescent="0.3">
      <c r="A39" s="31" t="s">
        <v>17</v>
      </c>
      <c r="B39" s="32">
        <f>MIN(B7:B37)</f>
        <v>147.1</v>
      </c>
      <c r="C39" s="33">
        <f>MIN(C7:C37)</f>
        <v>9</v>
      </c>
      <c r="D39" s="33">
        <f t="shared" ref="D39:Y39" si="1">MIN(D7:D37)</f>
        <v>19.3</v>
      </c>
      <c r="E39" s="33">
        <f t="shared" si="1"/>
        <v>125.8</v>
      </c>
      <c r="F39" s="33">
        <f t="shared" si="1"/>
        <v>20.399999999999999</v>
      </c>
      <c r="G39" s="34">
        <f t="shared" si="1"/>
        <v>0</v>
      </c>
      <c r="H39" s="34">
        <f t="shared" si="1"/>
        <v>0.12</v>
      </c>
      <c r="I39" s="35">
        <f t="shared" si="1"/>
        <v>889</v>
      </c>
      <c r="J39" s="36">
        <f t="shared" si="1"/>
        <v>148.1</v>
      </c>
      <c r="K39" s="33">
        <f t="shared" si="1"/>
        <v>8.6</v>
      </c>
      <c r="L39" s="33">
        <f t="shared" si="1"/>
        <v>34.5</v>
      </c>
      <c r="M39" s="33">
        <f t="shared" si="1"/>
        <v>127</v>
      </c>
      <c r="N39" s="33">
        <f t="shared" si="1"/>
        <v>17.8</v>
      </c>
      <c r="O39" s="34">
        <f t="shared" si="1"/>
        <v>0.05</v>
      </c>
      <c r="P39" s="34">
        <f t="shared" si="1"/>
        <v>0.45</v>
      </c>
      <c r="Q39" s="35">
        <f t="shared" si="1"/>
        <v>868</v>
      </c>
      <c r="R39" s="36">
        <f t="shared" si="1"/>
        <v>149.19999999999999</v>
      </c>
      <c r="S39" s="33">
        <f t="shared" si="1"/>
        <v>9.1999999999999993</v>
      </c>
      <c r="T39" s="33">
        <f t="shared" si="1"/>
        <v>33.6</v>
      </c>
      <c r="U39" s="33">
        <f t="shared" si="1"/>
        <v>127</v>
      </c>
      <c r="V39" s="33">
        <f t="shared" si="1"/>
        <v>16.2</v>
      </c>
      <c r="W39" s="34">
        <f t="shared" si="1"/>
        <v>0</v>
      </c>
      <c r="X39" s="34">
        <f t="shared" si="1"/>
        <v>0.62</v>
      </c>
      <c r="Y39" s="37">
        <f t="shared" si="1"/>
        <v>885</v>
      </c>
    </row>
    <row r="40" spans="1:25" s="30" customFormat="1" ht="14.4" x14ac:dyDescent="0.3">
      <c r="A40" s="31" t="s">
        <v>18</v>
      </c>
      <c r="B40" s="32">
        <f>MAX(B7:B37)</f>
        <v>156.30000000000001</v>
      </c>
      <c r="C40" s="33">
        <f>MAX(C7:C37)</f>
        <v>10.3</v>
      </c>
      <c r="D40" s="33">
        <f t="shared" ref="D40:Y40" si="2">MAX(D7:D37)</f>
        <v>60.5</v>
      </c>
      <c r="E40" s="33">
        <f t="shared" si="2"/>
        <v>142.9</v>
      </c>
      <c r="F40" s="33">
        <f t="shared" si="2"/>
        <v>30.6</v>
      </c>
      <c r="G40" s="34">
        <f t="shared" si="2"/>
        <v>0.11</v>
      </c>
      <c r="H40" s="34">
        <f t="shared" si="2"/>
        <v>0.56000000000000005</v>
      </c>
      <c r="I40" s="35">
        <f t="shared" si="2"/>
        <v>990</v>
      </c>
      <c r="J40" s="36">
        <f t="shared" si="2"/>
        <v>153.19999999999999</v>
      </c>
      <c r="K40" s="33">
        <f t="shared" si="2"/>
        <v>9.8000000000000007</v>
      </c>
      <c r="L40" s="33">
        <f t="shared" si="2"/>
        <v>95.5</v>
      </c>
      <c r="M40" s="33">
        <f t="shared" si="2"/>
        <v>140.6</v>
      </c>
      <c r="N40" s="33">
        <f t="shared" si="2"/>
        <v>35.4</v>
      </c>
      <c r="O40" s="34">
        <f t="shared" si="2"/>
        <v>0.2</v>
      </c>
      <c r="P40" s="34">
        <f t="shared" si="2"/>
        <v>0.65</v>
      </c>
      <c r="Q40" s="35">
        <f t="shared" si="2"/>
        <v>924</v>
      </c>
      <c r="R40" s="36">
        <f t="shared" si="2"/>
        <v>156</v>
      </c>
      <c r="S40" s="33">
        <f t="shared" si="2"/>
        <v>10.199999999999999</v>
      </c>
      <c r="T40" s="33">
        <f t="shared" si="2"/>
        <v>86.2</v>
      </c>
      <c r="U40" s="33">
        <f t="shared" si="2"/>
        <v>137.9</v>
      </c>
      <c r="V40" s="33">
        <f t="shared" si="2"/>
        <v>32.200000000000003</v>
      </c>
      <c r="W40" s="34">
        <f t="shared" si="2"/>
        <v>0.16</v>
      </c>
      <c r="X40" s="34">
        <f t="shared" si="2"/>
        <v>0.89</v>
      </c>
      <c r="Y40" s="37">
        <f t="shared" si="2"/>
        <v>951</v>
      </c>
    </row>
    <row r="41" spans="1:25" s="30" customFormat="1" ht="15" thickBot="1" x14ac:dyDescent="0.35">
      <c r="A41" s="38" t="s">
        <v>19</v>
      </c>
      <c r="B41" s="39">
        <f>_xlfn.STDEV.S(B7:B37)</f>
        <v>2.4669889506762335</v>
      </c>
      <c r="C41" s="40">
        <f>_xlfn.STDEV.S(C7:C37)</f>
        <v>0.34799920729200245</v>
      </c>
      <c r="D41" s="40">
        <f t="shared" ref="D41:Y41" si="3">_xlfn.STDEV.S(D7:D37)</f>
        <v>9.3899012936995074</v>
      </c>
      <c r="E41" s="40">
        <f t="shared" si="3"/>
        <v>3.3250430568714848</v>
      </c>
      <c r="F41" s="40">
        <f t="shared" si="3"/>
        <v>2.9699106818434742</v>
      </c>
      <c r="G41" s="40">
        <f t="shared" si="3"/>
        <v>3.2358064450386546E-2</v>
      </c>
      <c r="H41" s="40">
        <f t="shared" si="3"/>
        <v>8.1821223675023202E-2</v>
      </c>
      <c r="I41" s="41">
        <f t="shared" si="3"/>
        <v>20.395965343637219</v>
      </c>
      <c r="J41" s="42">
        <f t="shared" si="3"/>
        <v>1.2795441896758915</v>
      </c>
      <c r="K41" s="40">
        <f t="shared" si="3"/>
        <v>0.31506613062445593</v>
      </c>
      <c r="L41" s="40">
        <f t="shared" si="3"/>
        <v>17.161145066690604</v>
      </c>
      <c r="M41" s="40">
        <f t="shared" si="3"/>
        <v>3.5771357256889198</v>
      </c>
      <c r="N41" s="40">
        <f t="shared" si="3"/>
        <v>3.8795274626342486</v>
      </c>
      <c r="O41" s="40">
        <f t="shared" si="3"/>
        <v>4.5734742446707465E-2</v>
      </c>
      <c r="P41" s="40">
        <f t="shared" si="3"/>
        <v>5.9559494065458171E-2</v>
      </c>
      <c r="Q41" s="43">
        <f t="shared" si="3"/>
        <v>13.025615788386613</v>
      </c>
      <c r="R41" s="42">
        <f t="shared" si="3"/>
        <v>1.5492445675743822</v>
      </c>
      <c r="S41" s="40">
        <f t="shared" si="3"/>
        <v>0.27126491863979768</v>
      </c>
      <c r="T41" s="40">
        <f t="shared" si="3"/>
        <v>11.842113030436817</v>
      </c>
      <c r="U41" s="40">
        <f t="shared" si="3"/>
        <v>2.992983247188115</v>
      </c>
      <c r="V41" s="40">
        <f t="shared" si="3"/>
        <v>3.7708395310899849</v>
      </c>
      <c r="W41" s="40">
        <f t="shared" si="3"/>
        <v>4.2800804103530946E-2</v>
      </c>
      <c r="X41" s="40">
        <f t="shared" si="3"/>
        <v>6.5457284427755516E-2</v>
      </c>
      <c r="Y41" s="43">
        <f t="shared" si="3"/>
        <v>14.858192118016005</v>
      </c>
    </row>
    <row r="43" spans="1:25" x14ac:dyDescent="0.3">
      <c r="A43" s="3" t="s">
        <v>20</v>
      </c>
    </row>
    <row r="44" spans="1:25" x14ac:dyDescent="0.3">
      <c r="A44" s="3" t="s">
        <v>21</v>
      </c>
      <c r="B44" s="44"/>
    </row>
    <row r="45" spans="1:25" x14ac:dyDescent="0.3">
      <c r="B45" s="45"/>
    </row>
    <row r="46" spans="1:25" ht="14.4" x14ac:dyDescent="0.3">
      <c r="A46" s="46"/>
      <c r="B46" s="45"/>
    </row>
    <row r="47" spans="1:25" x14ac:dyDescent="0.3">
      <c r="B47" s="45"/>
    </row>
  </sheetData>
  <mergeCells count="3">
    <mergeCell ref="B4:I4"/>
    <mergeCell ref="J4:Q4"/>
    <mergeCell ref="R4:Y4"/>
  </mergeCells>
  <pageMargins left="0.7" right="0.7" top="0.75" bottom="0.75" header="0.3" footer="0.3"/>
  <pageSetup scale="5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tion" ma:contentTypeID="0x0101008E510CC2BC8AA2409AF93D22BF0985CF0071B1E672A4C96B469D2235F06D1A3BE6" ma:contentTypeVersion="13" ma:contentTypeDescription="" ma:contentTypeScope="" ma:versionID="d678fb8a8528694769ae26e538feb692">
  <xsd:schema xmlns:xsd="http://www.w3.org/2001/XMLSchema" xmlns:xs="http://www.w3.org/2001/XMLSchema" xmlns:p="http://schemas.microsoft.com/office/2006/metadata/properties" xmlns:ns2="981dd3aa-ea9c-4b8a-ad9a-0e3cdceaf84a" targetNamespace="http://schemas.microsoft.com/office/2006/metadata/properties" ma:root="true" ma:fieldsID="cdc0a2b43eca143c5ed7202e0808f372" ns2:_="">
    <xsd:import namespace="981dd3aa-ea9c-4b8a-ad9a-0e3cdceaf84a"/>
    <xsd:element name="properties">
      <xsd:complexType>
        <xsd:sequence>
          <xsd:element name="documentManagement">
            <xsd:complexType>
              <xsd:all>
                <xsd:element ref="ns2:Description1" minOccurs="0"/>
                <xsd:element ref="ns2:PublicationDate" minOccurs="0"/>
                <xsd:element ref="ns2:k0a01f1755d5413f950d92f165d9168b" minOccurs="0"/>
                <xsd:element ref="ns2:TaxCatchAll" minOccurs="0"/>
                <xsd:element ref="ns2:TaxCatchAllLabel" minOccurs="0"/>
                <xsd:element ref="ns2:j41b5f3ed2224dcda032be499617cc41" minOccurs="0"/>
                <xsd:element ref="ns2:Searchable" minOccurs="0"/>
                <xsd:element ref="ns2:SortOrder" minOccurs="0"/>
                <xsd:element ref="ns2:Group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dd3aa-ea9c-4b8a-ad9a-0e3cdceaf84a" elementFormDefault="qualified">
    <xsd:import namespace="http://schemas.microsoft.com/office/2006/documentManagement/types"/>
    <xsd:import namespace="http://schemas.microsoft.com/office/infopath/2007/PartnerControls"/>
    <xsd:element name="Description1" ma:index="8" nillable="true" ma:displayName="Description1" ma:internalName="Description1" ma:readOnly="false">
      <xsd:simpleType>
        <xsd:restriction base="dms:Note"/>
      </xsd:simpleType>
    </xsd:element>
    <xsd:element name="PublicationDate" ma:index="9" nillable="true" ma:displayName="Publication Date" ma:default="[today]" ma:format="DateOnly" ma:internalName="PublicationDate">
      <xsd:simpleType>
        <xsd:restriction base="dms:DateTime"/>
      </xsd:simpleType>
    </xsd:element>
    <xsd:element name="k0a01f1755d5413f950d92f165d9168b" ma:index="10" nillable="true" ma:taxonomy="true" ma:internalName="k0a01f1755d5413f950d92f165d9168b" ma:taxonomyFieldName="PublicationType" ma:displayName="PublicationType" ma:default="" ma:fieldId="{40a01f17-55d5-413f-950d-92f165d9168b}" ma:sspId="3a6ffa4a-86cb-4ceb-8bd3-9be3deff9313" ma:termSetId="ba1d554b-eff2-41f9-ae98-bfc0f61584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b80e408f-471a-49ff-aa37-aec9b4346bc7}" ma:internalName="TaxCatchAll" ma:showField="CatchAllData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b80e408f-471a-49ff-aa37-aec9b4346bc7}" ma:internalName="TaxCatchAllLabel" ma:readOnly="true" ma:showField="CatchAllDataLabel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41b5f3ed2224dcda032be499617cc41" ma:index="15" nillable="true" ma:taxonomy="true" ma:internalName="j41b5f3ed2224dcda032be499617cc41" ma:taxonomyFieldName="Services" ma:displayName="Services" ma:default="" ma:fieldId="{341b5f3e-d222-4dcd-a032-be499617cc41}" ma:taxonomyMulti="true" ma:sspId="3a6ffa4a-86cb-4ceb-8bd3-9be3deff9313" ma:termSetId="64da97b8-3db1-484c-a198-6cf0e746088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earchable" ma:index="17" nillable="true" ma:displayName="Searchable" ma:default="1" ma:internalName="Searchable">
      <xsd:simpleType>
        <xsd:restriction base="dms:Boolean"/>
      </xsd:simpleType>
    </xsd:element>
    <xsd:element name="SortOrder" ma:index="18" nillable="true" ma:displayName="SortOrder" ma:internalName="SortOrder">
      <xsd:simpleType>
        <xsd:restriction base="dms:Number"/>
      </xsd:simpleType>
    </xsd:element>
    <xsd:element name="Group1" ma:index="21" nillable="true" ma:displayName="Group" ma:internalName="Group1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981dd3aa-ea9c-4b8a-ad9a-0e3cdceaf84a" xsi:nil="true"/>
    <k0a01f1755d5413f950d92f165d9168b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Reports, Studies ＆ Plans</TermName>
          <TermId xmlns="http://schemas.microsoft.com/office/infopath/2007/PartnerControls">329949d6-5520-412c-b8fe-7d26424a46f9</TermId>
        </TermInfo>
      </Terms>
    </k0a01f1755d5413f950d92f165d9168b>
    <PublicationDate xmlns="981dd3aa-ea9c-4b8a-ad9a-0e3cdceaf84a">2026-01-01T08:00:00+00:00</PublicationDate>
    <Searchable xmlns="981dd3aa-ea9c-4b8a-ad9a-0e3cdceaf84a">true</Searchable>
    <Group1 xmlns="981dd3aa-ea9c-4b8a-ad9a-0e3cdceaf84a">Continuous Emission Monitoring - Monthly</Group1>
    <j41b5f3ed2224dcda032be499617cc41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Solid Waste</TermName>
          <TermId xmlns="http://schemas.microsoft.com/office/infopath/2007/PartnerControls">8fb49f9f-995b-4599-996f-83d874daad35</TermId>
        </TermInfo>
      </Terms>
    </j41b5f3ed2224dcda032be499617cc41>
    <Description1 xmlns="981dd3aa-ea9c-4b8a-ad9a-0e3cdceaf84a">Continuous Emission Monitoring Data – January 2026</Description1>
    <TaxCatchAll xmlns="981dd3aa-ea9c-4b8a-ad9a-0e3cdceaf84a">
      <Value>1</Value>
      <Value>19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DE6B5F-C281-45DA-B4B5-BCFAF5602BEE}"/>
</file>

<file path=customXml/itemProps2.xml><?xml version="1.0" encoding="utf-8"?>
<ds:datastoreItem xmlns:ds="http://schemas.openxmlformats.org/officeDocument/2006/customXml" ds:itemID="{F439CA1A-0F3A-4F7F-A63B-59867A04811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B4C08B-7D9B-4781-AD7A-5244781AF3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Jan CEMS</vt:lpstr>
      <vt:lpstr>'Jan CEMS'!Cems</vt:lpstr>
      <vt:lpstr>'Jan CEMS'!Print_Area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Continuous Emission Monitoring Data – January 2026</dc:title>
  <dc:creator>Brent Kirkpatrick</dc:creator>
  <cp:keywords>monitoring, data, January , 2026, Continuous Emission Monitoring</cp:keywords>
  <cp:lastModifiedBy>Vinson Nguyen</cp:lastModifiedBy>
  <dcterms:created xsi:type="dcterms:W3CDTF">2026-03-27T22:39:02Z</dcterms:created>
  <dcterms:modified xsi:type="dcterms:W3CDTF">2026-03-30T23:07:11Z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0x0101008E510CC2BC8AA2409AF93D22BF0985CF0071B1E672A4C96B469D2235F06D1A3BE6</vt:lpwstr>
  </property>
  <property fmtid="{D5CDD505-2E9C-101B-9397-08002B2CF9AE}" pid="3" name="PublicationType">
    <vt:lpwstr>1;#Reports, Studies ＆ Plans|329949d6-5520-412c-b8fe-7d26424a46f9</vt:lpwstr>
  </property>
  <property fmtid="{D5CDD505-2E9C-101B-9397-08002B2CF9AE}" pid="4" name="Services">
    <vt:lpwstr>19;#Solid Waste|8fb49f9f-995b-4599-996f-83d874daad35</vt:lpwstr>
  </property>
</Properties>
</file>