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200" windowHeight="11445"/>
  </bookViews>
  <sheets>
    <sheet name="Feb CEMS" sheetId="1" r:id="rId1"/>
  </sheets>
  <externalReferences>
    <externalReference r:id="rId2"/>
  </externalReferences>
  <definedNames>
    <definedName name="Cems" localSheetId="0">'Feb CEMS'!$A$7:$Y$36</definedName>
    <definedName name="Cems">#REF!</definedName>
    <definedName name="CEMS2">#REF!</definedName>
    <definedName name="OctCEMS2">#REF!</definedName>
    <definedName name="_xlnm.Print_Area" localSheetId="0">'Feb CEMS'!$A$1:$Y$45</definedName>
    <definedName name="Shutdown_reasons">[1]Comments!$A$1:$A$155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<sst xmlns="http://schemas.openxmlformats.org/spreadsheetml/2006/main" count="59" uniqueCount="22">
  <si>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February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</si>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</sst>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Local/Microsoft/Windows/INetCache/IE/12SIQGMJ/1-Metro_Vancouver_Waste-to-Energy_Facility_CEMS_Monthly_Emissions_Summary_fo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Annual CEMS"/>
      <sheetName val="Comments"/>
      <sheetName val="Annual shutdown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interuption</v>
          </cell>
        </row>
        <row r="23">
          <cell r="A23" t="str">
            <v>Boiler casing leak repair</v>
          </cell>
        </row>
        <row r="24">
          <cell r="A24" t="str">
            <v>Boiler cleaning</v>
          </cell>
        </row>
        <row r="25">
          <cell r="A25" t="str">
            <v>Boiler control issues</v>
          </cell>
        </row>
        <row r="26">
          <cell r="A26" t="str">
            <v>Boiler feed water control valve issues</v>
          </cell>
        </row>
        <row r="27">
          <cell r="A27" t="str">
            <v>Boiler feed water treatment plant outage</v>
          </cell>
        </row>
        <row r="28">
          <cell r="A28" t="str">
            <v>Boiler feed chute casing repair</v>
          </cell>
        </row>
        <row r="29">
          <cell r="A29" t="str">
            <v>Boiler feed chute hang-up</v>
          </cell>
        </row>
        <row r="30">
          <cell r="A30" t="str">
            <v>Boiler feed chute inspection</v>
          </cell>
        </row>
        <row r="31">
          <cell r="A31" t="str">
            <v>Boiler feed chute plugged</v>
          </cell>
        </row>
        <row r="32">
          <cell r="A32" t="str">
            <v>Boiler feed chute repair</v>
          </cell>
        </row>
        <row r="33">
          <cell r="A33" t="str">
            <v>Boiler feed grapple repair</v>
          </cell>
        </row>
        <row r="34">
          <cell r="A34" t="str">
            <v>Boiler feeder hang up</v>
          </cell>
        </row>
        <row r="35">
          <cell r="A35" t="str">
            <v>Boiler feeder hang up - no fuel</v>
          </cell>
        </row>
        <row r="36">
          <cell r="A36" t="str">
            <v>Boiler feeder plug</v>
          </cell>
        </row>
        <row r="37">
          <cell r="A37" t="str">
            <v>Boiler feeder repair</v>
          </cell>
        </row>
        <row r="38">
          <cell r="A38" t="str">
            <v>Boiler flue gas leak repair</v>
          </cell>
        </row>
        <row r="39">
          <cell r="A39" t="str">
            <v>Boiler fourth pass hopper plugged</v>
          </cell>
        </row>
        <row r="40">
          <cell r="A40" t="str">
            <v>Boiler gas passage plugged</v>
          </cell>
        </row>
        <row r="41">
          <cell r="A41" t="str">
            <v>Boiler grate driver repair</v>
          </cell>
        </row>
        <row r="42">
          <cell r="A42" t="str">
            <v>Boiler grate drive hydraulic hose failure</v>
          </cell>
        </row>
        <row r="43">
          <cell r="A43" t="str">
            <v>Boiler grate inspection</v>
          </cell>
        </row>
        <row r="44">
          <cell r="A44" t="str">
            <v>Boiler grate jammed - UFA Hopper Full</v>
          </cell>
        </row>
        <row r="45">
          <cell r="A45" t="str">
            <v>Boiler grate repair</v>
          </cell>
        </row>
        <row r="46">
          <cell r="A46" t="str">
            <v>Boiler low water trip test</v>
          </cell>
        </row>
        <row r="47">
          <cell r="A47" t="str">
            <v>Boiler natural gas regulator failed</v>
          </cell>
        </row>
        <row r="48">
          <cell r="A48" t="str">
            <v>Boiler over fire air outage</v>
          </cell>
        </row>
        <row r="49">
          <cell r="A49" t="str">
            <v>Boiler plugged</v>
          </cell>
        </row>
        <row r="50">
          <cell r="A50" t="str">
            <v>Boiler riddling hopper full</v>
          </cell>
        </row>
        <row r="51">
          <cell r="A51" t="str">
            <v>Boiler second pass inspection</v>
          </cell>
        </row>
        <row r="52">
          <cell r="A52" t="str">
            <v>Boiler second pass plugged</v>
          </cell>
        </row>
        <row r="53">
          <cell r="A53" t="str">
            <v>Boiler second pass hopper inspection</v>
          </cell>
        </row>
        <row r="54">
          <cell r="A54" t="str">
            <v>Boiler sifting chute inspection</v>
          </cell>
        </row>
        <row r="55">
          <cell r="A55" t="str">
            <v>Boiler sifting hopper inspection</v>
          </cell>
        </row>
        <row r="56">
          <cell r="A56" t="str">
            <v>Boiler sifting hopper plugged</v>
          </cell>
        </row>
        <row r="57">
          <cell r="A57" t="str">
            <v>Boiler siftings plugged - grates jammed</v>
          </cell>
        </row>
        <row r="58">
          <cell r="A58" t="str">
            <v>Boiler thermocouple repair</v>
          </cell>
        </row>
        <row r="59">
          <cell r="A59" t="str">
            <v>Boiler trip - cleaning</v>
          </cell>
        </row>
        <row r="60">
          <cell r="A60" t="str">
            <v>Boiler trip</v>
          </cell>
        </row>
        <row r="61">
          <cell r="A61" t="str">
            <v>Boiler trip - high amps</v>
          </cell>
        </row>
        <row r="62">
          <cell r="A62" t="str">
            <v>Boiler trip - high CO</v>
          </cell>
        </row>
        <row r="63">
          <cell r="A63" t="str">
            <v>Boiler trip - high drum level</v>
          </cell>
        </row>
        <row r="64">
          <cell r="A64" t="str">
            <v>Boiler trip - high pressure</v>
          </cell>
        </row>
        <row r="65">
          <cell r="A65" t="str">
            <v>Boiler trip - high temperature</v>
          </cell>
        </row>
        <row r="66">
          <cell r="A66" t="str">
            <v>Boiler trip - high steam temperature to ACC</v>
          </cell>
        </row>
        <row r="67">
          <cell r="A67" t="str">
            <v>Boiler trip - instrumentation maintenance, trip bypass failed</v>
          </cell>
        </row>
        <row r="68">
          <cell r="A68" t="str">
            <v>Boiler trip - low drum level</v>
          </cell>
        </row>
        <row r="69">
          <cell r="A69" t="str">
            <v>Boiler trip - testing turbo generator emergency shutdown valve</v>
          </cell>
        </row>
        <row r="70">
          <cell r="A70" t="str">
            <v>Boiler tube leak</v>
          </cell>
        </row>
        <row r="71">
          <cell r="A71" t="str">
            <v>Boiler tube leak inspection</v>
          </cell>
        </row>
        <row r="72">
          <cell r="A72" t="str">
            <v>Boiler under fire air cleaned</v>
          </cell>
        </row>
        <row r="73">
          <cell r="A73" t="str">
            <v>Boiler under fire air compartment inspection</v>
          </cell>
        </row>
        <row r="74">
          <cell r="A74" t="str">
            <v>Boiler under fire air compartment electrical repair</v>
          </cell>
        </row>
        <row r="75">
          <cell r="A75" t="str">
            <v>Boiler under fire air compartment plugged</v>
          </cell>
        </row>
        <row r="76">
          <cell r="A76" t="str">
            <v>Boiler under fire air heater leak</v>
          </cell>
        </row>
        <row r="77">
          <cell r="A77" t="str">
            <v>Boiler under fire air preheater duct fire</v>
          </cell>
        </row>
        <row r="78">
          <cell r="A78" t="str">
            <v>Boiler undergrate compartment fire</v>
          </cell>
        </row>
        <row r="79">
          <cell r="A79" t="str">
            <v>Boiler visual inspection</v>
          </cell>
        </row>
        <row r="80">
          <cell r="A80" t="str">
            <v>Clinker roll malfunction</v>
          </cell>
        </row>
        <row r="81">
          <cell r="A81" t="str">
            <v>Continuous Emissions Monitoring System - analyzer repair</v>
          </cell>
        </row>
        <row r="82">
          <cell r="A82" t="str">
            <v>Continuous Emissions Monitoring System - clean sample line</v>
          </cell>
        </row>
        <row r="83">
          <cell r="A83" t="str">
            <v>Continuous Emissions Monitoring System - communication issue with data logger</v>
          </cell>
        </row>
        <row r="84">
          <cell r="A84" t="str">
            <v>Continuous Emissions Monitoring System - instrumentation repair</v>
          </cell>
        </row>
        <row r="85">
          <cell r="A85" t="str">
            <v>Continuous Emissions Monitoring System - sample line repair</v>
          </cell>
        </row>
        <row r="86">
          <cell r="A86" t="str">
            <v>Continuous Emissions Monitoring System - troubleshooting sampling issues</v>
          </cell>
        </row>
        <row r="87">
          <cell r="A87" t="str">
            <v>Delta V control card failure</v>
          </cell>
        </row>
        <row r="88">
          <cell r="A88" t="str">
            <v>Drum level transmitter repair</v>
          </cell>
        </row>
        <row r="89">
          <cell r="A89" t="str">
            <v>Economizer ash removal</v>
          </cell>
        </row>
        <row r="90">
          <cell r="A90" t="str">
            <v>Economizer feed header leak</v>
          </cell>
        </row>
        <row r="91">
          <cell r="A91" t="str">
            <v>Economizer inspection</v>
          </cell>
        </row>
        <row r="92">
          <cell r="A92" t="str">
            <v>Economizer tube leak</v>
          </cell>
        </row>
        <row r="93">
          <cell r="A93" t="str">
            <v>Electrical tie-in, black plant outage</v>
          </cell>
        </row>
        <row r="94">
          <cell r="A94" t="str">
            <v>Fabric filter baghouse inspection</v>
          </cell>
        </row>
        <row r="95">
          <cell r="A95" t="str">
            <v>Fabric filter bag inspection</v>
          </cell>
        </row>
        <row r="96">
          <cell r="A96" t="str">
            <v>Fabric filter bag replacement</v>
          </cell>
        </row>
        <row r="97">
          <cell r="A97" t="str">
            <v>Fabric filter compartment bridged</v>
          </cell>
        </row>
        <row r="98">
          <cell r="A98" t="str">
            <v>Fabric filter compartment plugged</v>
          </cell>
        </row>
        <row r="99">
          <cell r="A99" t="str">
            <v>Fabric filter - cleared filter compartment</v>
          </cell>
        </row>
        <row r="100">
          <cell r="A100" t="str">
            <v>Fabric filter hopper inspection</v>
          </cell>
        </row>
        <row r="101">
          <cell r="A101" t="str">
            <v>Fabric filter hopper plug</v>
          </cell>
        </row>
        <row r="102">
          <cell r="A102" t="str">
            <v>Fabric filter - instrumentation repairs</v>
          </cell>
        </row>
        <row r="103">
          <cell r="A103" t="str">
            <v>Fabric filter - pulse tube maintenance</v>
          </cell>
        </row>
        <row r="104">
          <cell r="A104" t="str">
            <v>Fabric filter repairs</v>
          </cell>
        </row>
        <row r="105">
          <cell r="A105" t="str">
            <v>Fabric filter screw conveyor repair</v>
          </cell>
        </row>
        <row r="106">
          <cell r="A106" t="str">
            <v>Fabric filter sifting hopper pressure transmitter failed</v>
          </cell>
        </row>
        <row r="107">
          <cell r="A107" t="str">
            <v>Fabric filter upgrade project - unit down to work on pulse header</v>
          </cell>
        </row>
        <row r="108">
          <cell r="A108" t="str">
            <v>Forced draft fan down</v>
          </cell>
        </row>
        <row r="109">
          <cell r="A109" t="str">
            <v>Forced draft fan down to install motor overload protection</v>
          </cell>
        </row>
        <row r="110">
          <cell r="A110" t="str">
            <v>Forced draft fan trip</v>
          </cell>
        </row>
        <row r="111">
          <cell r="A111" t="str">
            <v>Forced draft fan trip - high furnace pressure</v>
          </cell>
        </row>
        <row r="112">
          <cell r="A112" t="str">
            <v>Forced draft fan variable frequency drive cleaning</v>
          </cell>
        </row>
        <row r="113">
          <cell r="A113" t="str">
            <v>Forced draft fan variable frequency drive failed</v>
          </cell>
        </row>
        <row r="114">
          <cell r="A114" t="str">
            <v>Forced draft fan variable frequency drive configuration</v>
          </cell>
        </row>
        <row r="115">
          <cell r="A115" t="str">
            <v>High opacity spike - unknown reasons</v>
          </cell>
        </row>
        <row r="116">
          <cell r="A116" t="str">
            <v>Hydraulic maintenance</v>
          </cell>
        </row>
        <row r="117">
          <cell r="A117" t="str">
            <v>Hydraulic pump failure</v>
          </cell>
        </row>
        <row r="118">
          <cell r="A118" t="str">
            <v>ID fan bearing failure</v>
          </cell>
        </row>
        <row r="119">
          <cell r="A119" t="str">
            <v>ID fan cooling water line change</v>
          </cell>
        </row>
        <row r="120">
          <cell r="A120" t="str">
            <v>ID fan high bearing temperature</v>
          </cell>
        </row>
        <row r="121">
          <cell r="A121" t="str">
            <v>ID fan motor failed</v>
          </cell>
        </row>
        <row r="122">
          <cell r="A122" t="str">
            <v>ID fan motor repair</v>
          </cell>
        </row>
        <row r="123">
          <cell r="A123" t="str">
            <v>Induced draft fan motor tripped</v>
          </cell>
        </row>
        <row r="124">
          <cell r="A124" t="str">
            <v>ID fan trip</v>
          </cell>
        </row>
        <row r="125">
          <cell r="A125" t="str">
            <v>ID fan trip - high furnace pressure</v>
          </cell>
        </row>
        <row r="126">
          <cell r="A126" t="str">
            <v>ID fan trip - high motor temperature</v>
          </cell>
        </row>
        <row r="127">
          <cell r="A127" t="str">
            <v>ID fan variable speed drive configuration</v>
          </cell>
        </row>
        <row r="128">
          <cell r="A128" t="str">
            <v>ID fan variable speed drive repair</v>
          </cell>
        </row>
        <row r="129">
          <cell r="A129" t="str">
            <v>Inspection port installed on stack</v>
          </cell>
        </row>
        <row r="130">
          <cell r="A130" t="str">
            <v>Large cement block in boiler</v>
          </cell>
        </row>
        <row r="131">
          <cell r="A131" t="str">
            <v>Lime feeder inspection</v>
          </cell>
        </row>
        <row r="132">
          <cell r="A132" t="str">
            <v>Lime feeder motor repair</v>
          </cell>
        </row>
        <row r="133">
          <cell r="A133" t="str">
            <v>Lime feeder motor replacement</v>
          </cell>
        </row>
        <row r="134">
          <cell r="A134" t="str">
            <v>Lime feeder plugged</v>
          </cell>
        </row>
        <row r="135">
          <cell r="A135" t="str">
            <v>Lime feeder repair</v>
          </cell>
        </row>
        <row r="136">
          <cell r="A136" t="str">
            <v>Lime feeder trip</v>
          </cell>
        </row>
        <row r="137">
          <cell r="A137" t="str">
            <v xml:space="preserve">NOx reduction project tie-in </v>
          </cell>
        </row>
        <row r="138">
          <cell r="A138" t="str">
            <v>Opacity analyzer drift - unit down for fabric filter baghouse inspection</v>
          </cell>
        </row>
        <row r="139">
          <cell r="A139" t="str">
            <v>Opacity analyzer failed</v>
          </cell>
        </row>
        <row r="140">
          <cell r="A140" t="str">
            <v>Opacity analyzer inspection</v>
          </cell>
        </row>
        <row r="141">
          <cell r="A141" t="str">
            <v>Opacity analyzer - cleaned optical mirror</v>
          </cell>
        </row>
        <row r="142">
          <cell r="A142" t="str">
            <v>Plant outage due to city water line failure</v>
          </cell>
        </row>
        <row r="143">
          <cell r="A143" t="str">
            <v>Poor refuse quality</v>
          </cell>
        </row>
        <row r="144">
          <cell r="A144" t="str">
            <v>Primary economizer outlet duct plugged</v>
          </cell>
        </row>
        <row r="145">
          <cell r="A145" t="str">
            <v>Refuse cranes out of service</v>
          </cell>
        </row>
        <row r="146">
          <cell r="A146" t="str">
            <v>Safety valve lifted - would not re-seat, unit down to replace valve</v>
          </cell>
        </row>
        <row r="147">
          <cell r="A147" t="str">
            <v>Safety valve adjusted</v>
          </cell>
        </row>
        <row r="148">
          <cell r="A148" t="str">
            <v>Siftings full</v>
          </cell>
        </row>
        <row r="149">
          <cell r="A149" t="str">
            <v>Software malfunction</v>
          </cell>
        </row>
        <row r="150">
          <cell r="A150" t="str">
            <v>Superheater tube leak</v>
          </cell>
        </row>
        <row r="151">
          <cell r="A151" t="str">
            <v>Turbo generator gland steam failure</v>
          </cell>
        </row>
        <row r="152">
          <cell r="A152" t="str">
            <v>Turbo generator transformer inspection</v>
          </cell>
        </row>
        <row r="153">
          <cell r="A153" t="str">
            <v xml:space="preserve">Turbo generator trip </v>
          </cell>
        </row>
        <row r="154">
          <cell r="A154" t="str">
            <v>Turbo generator trip - high steam temperature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D1" zoomScale="75" workbookViewId="0">
      <selection activeCell="R18" sqref="R18"/>
    </sheetView>
  </sheetViews>
  <sheetFormatPr defaultColWidth="9.140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43862</v>
      </c>
      <c r="B7" s="16"/>
      <c r="C7" s="17"/>
      <c r="D7" s="17"/>
      <c r="E7" s="17"/>
      <c r="F7" s="17"/>
      <c r="G7" s="18"/>
      <c r="H7" s="18"/>
      <c r="I7" s="19"/>
      <c r="J7" s="16">
        <v>154</v>
      </c>
      <c r="K7" s="17">
        <v>9.1</v>
      </c>
      <c r="L7" s="17">
        <v>55.5</v>
      </c>
      <c r="M7" s="17">
        <v>130.1</v>
      </c>
      <c r="N7" s="17">
        <v>21.7</v>
      </c>
      <c r="O7" s="18">
        <v>0.04</v>
      </c>
      <c r="P7" s="18">
        <v>0.56999999999999995</v>
      </c>
      <c r="Q7" s="19">
        <v>923</v>
      </c>
      <c r="R7" s="20">
        <v>149</v>
      </c>
      <c r="S7" s="17">
        <v>9.5</v>
      </c>
      <c r="T7" s="17">
        <v>44</v>
      </c>
      <c r="U7" s="17">
        <v>129.30000000000001</v>
      </c>
      <c r="V7" s="17">
        <v>30.5</v>
      </c>
      <c r="W7" s="18">
        <v>0.26</v>
      </c>
      <c r="X7" s="18">
        <v>0.5</v>
      </c>
      <c r="Y7" s="19">
        <v>911</v>
      </c>
    </row>
    <row r="8" spans="1:25" ht="15" x14ac:dyDescent="0.25">
      <c r="A8" s="15">
        <v>43863</v>
      </c>
      <c r="B8" s="16">
        <v>157</v>
      </c>
      <c r="C8" s="17">
        <v>9.5</v>
      </c>
      <c r="D8" s="17">
        <v>83.6</v>
      </c>
      <c r="E8" s="17">
        <v>127.8</v>
      </c>
      <c r="F8" s="17">
        <v>32.9</v>
      </c>
      <c r="G8" s="18">
        <v>0.22</v>
      </c>
      <c r="H8" s="18">
        <v>0.97</v>
      </c>
      <c r="I8" s="19">
        <v>914</v>
      </c>
      <c r="J8" s="16">
        <v>155</v>
      </c>
      <c r="K8" s="17">
        <v>8.9</v>
      </c>
      <c r="L8" s="17">
        <v>53.6</v>
      </c>
      <c r="M8" s="17">
        <v>129.30000000000001</v>
      </c>
      <c r="N8" s="17">
        <v>25.2</v>
      </c>
      <c r="O8" s="18">
        <v>0.05</v>
      </c>
      <c r="P8" s="18">
        <v>1.05</v>
      </c>
      <c r="Q8" s="19">
        <v>934</v>
      </c>
      <c r="R8" s="20">
        <v>151</v>
      </c>
      <c r="S8" s="17">
        <v>9.6</v>
      </c>
      <c r="T8" s="17">
        <v>42.9</v>
      </c>
      <c r="U8" s="17">
        <v>130.5</v>
      </c>
      <c r="V8" s="17">
        <v>33.5</v>
      </c>
      <c r="W8" s="18">
        <v>0.22</v>
      </c>
      <c r="X8" s="18">
        <v>0.48</v>
      </c>
      <c r="Y8" s="19">
        <v>915</v>
      </c>
    </row>
    <row r="9" spans="1:25" ht="15" x14ac:dyDescent="0.25">
      <c r="A9" s="15">
        <v>43864</v>
      </c>
      <c r="B9" s="16">
        <v>154</v>
      </c>
      <c r="C9" s="17">
        <v>9.5</v>
      </c>
      <c r="D9" s="17">
        <v>48.7</v>
      </c>
      <c r="E9" s="17">
        <v>127.2</v>
      </c>
      <c r="F9" s="17">
        <v>29</v>
      </c>
      <c r="G9" s="18">
        <v>0.2</v>
      </c>
      <c r="H9" s="18">
        <v>1.02</v>
      </c>
      <c r="I9" s="19">
        <v>927</v>
      </c>
      <c r="J9" s="16">
        <v>153</v>
      </c>
      <c r="K9" s="17">
        <v>9.1</v>
      </c>
      <c r="L9" s="17">
        <v>41.8</v>
      </c>
      <c r="M9" s="17">
        <v>130</v>
      </c>
      <c r="N9" s="17">
        <v>24.2</v>
      </c>
      <c r="O9" s="18">
        <v>0.05</v>
      </c>
      <c r="P9" s="18">
        <v>0.78</v>
      </c>
      <c r="Q9" s="19">
        <v>924</v>
      </c>
      <c r="R9" s="20">
        <v>148</v>
      </c>
      <c r="S9" s="17">
        <v>9.9</v>
      </c>
      <c r="T9" s="17">
        <v>31.5</v>
      </c>
      <c r="U9" s="17">
        <v>130.30000000000001</v>
      </c>
      <c r="V9" s="17">
        <v>33.299999999999997</v>
      </c>
      <c r="W9" s="18">
        <v>0.28000000000000003</v>
      </c>
      <c r="X9" s="18">
        <v>0.38</v>
      </c>
      <c r="Y9" s="19">
        <v>900</v>
      </c>
    </row>
    <row r="10" spans="1:25" ht="15" x14ac:dyDescent="0.25">
      <c r="A10" s="15">
        <v>43865</v>
      </c>
      <c r="B10" s="16">
        <v>157</v>
      </c>
      <c r="C10" s="17">
        <v>9.6999999999999993</v>
      </c>
      <c r="D10" s="17">
        <v>69.599999999999994</v>
      </c>
      <c r="E10" s="17">
        <v>128.80000000000001</v>
      </c>
      <c r="F10" s="17">
        <v>30.6</v>
      </c>
      <c r="G10" s="18">
        <v>0.18</v>
      </c>
      <c r="H10" s="18">
        <v>1.04</v>
      </c>
      <c r="I10" s="19">
        <v>899</v>
      </c>
      <c r="J10" s="16">
        <v>152</v>
      </c>
      <c r="K10" s="17">
        <v>9.1</v>
      </c>
      <c r="L10" s="17">
        <v>51.2</v>
      </c>
      <c r="M10" s="17">
        <v>129.1</v>
      </c>
      <c r="N10" s="17">
        <v>25.7</v>
      </c>
      <c r="O10" s="18">
        <v>0.02</v>
      </c>
      <c r="P10" s="18">
        <v>0.36</v>
      </c>
      <c r="Q10" s="19">
        <v>918</v>
      </c>
      <c r="R10" s="20">
        <v>149</v>
      </c>
      <c r="S10" s="17">
        <v>10.4</v>
      </c>
      <c r="T10" s="17">
        <v>30.4</v>
      </c>
      <c r="U10" s="17">
        <v>130.1</v>
      </c>
      <c r="V10" s="17">
        <v>41.8</v>
      </c>
      <c r="W10" s="18">
        <v>0.63</v>
      </c>
      <c r="X10" s="18">
        <v>0.37</v>
      </c>
      <c r="Y10" s="19">
        <v>880</v>
      </c>
    </row>
    <row r="11" spans="1:25" ht="15" x14ac:dyDescent="0.25">
      <c r="A11" s="15">
        <v>43866</v>
      </c>
      <c r="B11" s="16">
        <v>156</v>
      </c>
      <c r="C11" s="17">
        <v>10</v>
      </c>
      <c r="D11" s="17">
        <v>74.3</v>
      </c>
      <c r="E11" s="17">
        <v>127.4</v>
      </c>
      <c r="F11" s="17">
        <v>33.4</v>
      </c>
      <c r="G11" s="18">
        <v>0.26</v>
      </c>
      <c r="H11" s="18">
        <v>1.0900000000000001</v>
      </c>
      <c r="I11" s="19">
        <v>885</v>
      </c>
      <c r="J11" s="16">
        <v>155</v>
      </c>
      <c r="K11" s="17">
        <v>9.6</v>
      </c>
      <c r="L11" s="17">
        <v>68.599999999999994</v>
      </c>
      <c r="M11" s="17">
        <v>130.6</v>
      </c>
      <c r="N11" s="17">
        <v>36.5</v>
      </c>
      <c r="O11" s="18">
        <v>7.0000000000000007E-2</v>
      </c>
      <c r="P11" s="18">
        <v>0.6</v>
      </c>
      <c r="Q11" s="19">
        <v>890</v>
      </c>
      <c r="R11" s="20">
        <v>148</v>
      </c>
      <c r="S11" s="17">
        <v>9.9</v>
      </c>
      <c r="T11" s="17">
        <v>46.2</v>
      </c>
      <c r="U11" s="17">
        <v>131.4</v>
      </c>
      <c r="V11" s="17">
        <v>42.2</v>
      </c>
      <c r="W11" s="18">
        <v>0.59</v>
      </c>
      <c r="X11" s="18">
        <v>0.46</v>
      </c>
      <c r="Y11" s="19">
        <v>873</v>
      </c>
    </row>
    <row r="12" spans="1:25" ht="15" x14ac:dyDescent="0.25">
      <c r="A12" s="15">
        <v>43867</v>
      </c>
      <c r="B12" s="16">
        <v>155</v>
      </c>
      <c r="C12" s="17">
        <v>9.6999999999999993</v>
      </c>
      <c r="D12" s="17">
        <v>70.3</v>
      </c>
      <c r="E12" s="17">
        <v>125.8</v>
      </c>
      <c r="F12" s="17">
        <v>34.1</v>
      </c>
      <c r="G12" s="18">
        <v>0.19</v>
      </c>
      <c r="H12" s="18">
        <v>1.01</v>
      </c>
      <c r="I12" s="19">
        <v>892</v>
      </c>
      <c r="J12" s="16">
        <v>154</v>
      </c>
      <c r="K12" s="17">
        <v>9.6</v>
      </c>
      <c r="L12" s="17">
        <v>52.9</v>
      </c>
      <c r="M12" s="17">
        <v>130.9</v>
      </c>
      <c r="N12" s="17">
        <v>29.4</v>
      </c>
      <c r="O12" s="18">
        <v>7.0000000000000007E-2</v>
      </c>
      <c r="P12" s="18">
        <v>0.49</v>
      </c>
      <c r="Q12" s="19">
        <v>900</v>
      </c>
      <c r="R12" s="20">
        <v>148</v>
      </c>
      <c r="S12" s="17">
        <v>9.6999999999999993</v>
      </c>
      <c r="T12" s="17">
        <v>47.4</v>
      </c>
      <c r="U12" s="17">
        <v>131.5</v>
      </c>
      <c r="V12" s="17">
        <v>35.9</v>
      </c>
      <c r="W12" s="18">
        <v>0.28000000000000003</v>
      </c>
      <c r="X12" s="18">
        <v>0.48</v>
      </c>
      <c r="Y12" s="19">
        <v>877</v>
      </c>
    </row>
    <row r="13" spans="1:25" ht="15" x14ac:dyDescent="0.25">
      <c r="A13" s="15">
        <v>43868</v>
      </c>
      <c r="B13" s="16">
        <v>155</v>
      </c>
      <c r="C13" s="17">
        <v>9.6</v>
      </c>
      <c r="D13" s="17">
        <v>66.900000000000006</v>
      </c>
      <c r="E13" s="17">
        <v>126.4</v>
      </c>
      <c r="F13" s="17">
        <v>29.8</v>
      </c>
      <c r="G13" s="18">
        <v>0.23</v>
      </c>
      <c r="H13" s="18">
        <v>1.02</v>
      </c>
      <c r="I13" s="19">
        <v>904</v>
      </c>
      <c r="J13" s="16">
        <v>154</v>
      </c>
      <c r="K13" s="17">
        <v>9.4</v>
      </c>
      <c r="L13" s="17">
        <v>53.8</v>
      </c>
      <c r="M13" s="17">
        <v>129.5</v>
      </c>
      <c r="N13" s="17">
        <v>25.2</v>
      </c>
      <c r="O13" s="18">
        <v>0.03</v>
      </c>
      <c r="P13" s="18">
        <v>0.21</v>
      </c>
      <c r="Q13" s="19">
        <v>906</v>
      </c>
      <c r="R13" s="20">
        <v>150</v>
      </c>
      <c r="S13" s="17">
        <v>9.5</v>
      </c>
      <c r="T13" s="17">
        <v>44.6</v>
      </c>
      <c r="U13" s="17">
        <v>130.30000000000001</v>
      </c>
      <c r="V13" s="17">
        <v>34.200000000000003</v>
      </c>
      <c r="W13" s="18">
        <v>0.25</v>
      </c>
      <c r="X13" s="18">
        <v>0.55000000000000004</v>
      </c>
      <c r="Y13" s="19">
        <v>904</v>
      </c>
    </row>
    <row r="14" spans="1:25" ht="15" x14ac:dyDescent="0.25">
      <c r="A14" s="15">
        <v>43869</v>
      </c>
      <c r="B14" s="16">
        <v>155</v>
      </c>
      <c r="C14" s="17">
        <v>9.6</v>
      </c>
      <c r="D14" s="17">
        <v>66.400000000000006</v>
      </c>
      <c r="E14" s="17">
        <v>128.6</v>
      </c>
      <c r="F14" s="17">
        <v>30.7</v>
      </c>
      <c r="G14" s="18">
        <v>0.21</v>
      </c>
      <c r="H14" s="18">
        <v>1.04</v>
      </c>
      <c r="I14" s="19">
        <v>916</v>
      </c>
      <c r="J14" s="16">
        <v>154</v>
      </c>
      <c r="K14" s="17">
        <v>9.3000000000000007</v>
      </c>
      <c r="L14" s="17">
        <v>59.1</v>
      </c>
      <c r="M14" s="17">
        <v>130.30000000000001</v>
      </c>
      <c r="N14" s="17">
        <v>27.9</v>
      </c>
      <c r="O14" s="18">
        <v>0.06</v>
      </c>
      <c r="P14" s="18">
        <v>0.21</v>
      </c>
      <c r="Q14" s="19">
        <v>898</v>
      </c>
      <c r="R14" s="20">
        <v>148</v>
      </c>
      <c r="S14" s="17">
        <v>9.4</v>
      </c>
      <c r="T14" s="17">
        <v>53</v>
      </c>
      <c r="U14" s="17">
        <v>131</v>
      </c>
      <c r="V14" s="17">
        <v>34.799999999999997</v>
      </c>
      <c r="W14" s="18">
        <v>0.27</v>
      </c>
      <c r="X14" s="18">
        <v>0.62</v>
      </c>
      <c r="Y14" s="19">
        <v>915</v>
      </c>
    </row>
    <row r="15" spans="1:25" ht="15" x14ac:dyDescent="0.25">
      <c r="A15" s="15">
        <v>43870</v>
      </c>
      <c r="B15" s="16">
        <v>156</v>
      </c>
      <c r="C15" s="17">
        <v>10</v>
      </c>
      <c r="D15" s="17">
        <v>63.9</v>
      </c>
      <c r="E15" s="17">
        <v>130.5</v>
      </c>
      <c r="F15" s="17">
        <v>22.6</v>
      </c>
      <c r="G15" s="18">
        <v>0.16</v>
      </c>
      <c r="H15" s="18">
        <v>1.04</v>
      </c>
      <c r="I15" s="19">
        <v>905</v>
      </c>
      <c r="J15" s="16">
        <v>155</v>
      </c>
      <c r="K15" s="17"/>
      <c r="L15" s="17"/>
      <c r="M15" s="17"/>
      <c r="N15" s="17"/>
      <c r="O15" s="18"/>
      <c r="P15" s="18">
        <v>0.67</v>
      </c>
      <c r="Q15" s="19">
        <v>907</v>
      </c>
      <c r="R15" s="20">
        <v>149</v>
      </c>
      <c r="S15" s="17">
        <v>9.8000000000000007</v>
      </c>
      <c r="T15" s="17">
        <v>52.4</v>
      </c>
      <c r="U15" s="17">
        <v>132.30000000000001</v>
      </c>
      <c r="V15" s="17">
        <v>39</v>
      </c>
      <c r="W15" s="18">
        <v>7.0000000000000007E-2</v>
      </c>
      <c r="X15" s="18">
        <v>0.55000000000000004</v>
      </c>
      <c r="Y15" s="19">
        <v>906</v>
      </c>
    </row>
    <row r="16" spans="1:25" ht="15" x14ac:dyDescent="0.25">
      <c r="A16" s="15">
        <v>43871</v>
      </c>
      <c r="B16" s="16">
        <v>156</v>
      </c>
      <c r="C16" s="17">
        <v>10</v>
      </c>
      <c r="D16" s="17">
        <v>38.6</v>
      </c>
      <c r="E16" s="17">
        <v>128.69999999999999</v>
      </c>
      <c r="F16" s="17">
        <v>27.6</v>
      </c>
      <c r="G16" s="18">
        <v>0.24</v>
      </c>
      <c r="H16" s="18">
        <v>1.07</v>
      </c>
      <c r="I16" s="19">
        <v>909</v>
      </c>
      <c r="J16" s="16">
        <v>155</v>
      </c>
      <c r="K16" s="17">
        <v>9.8000000000000007</v>
      </c>
      <c r="L16" s="17">
        <v>25.2</v>
      </c>
      <c r="M16" s="17">
        <v>134.1</v>
      </c>
      <c r="N16" s="17">
        <v>26.1</v>
      </c>
      <c r="O16" s="18">
        <v>0.49</v>
      </c>
      <c r="P16" s="18">
        <v>0.57999999999999996</v>
      </c>
      <c r="Q16" s="19">
        <v>907</v>
      </c>
      <c r="R16" s="20">
        <v>148</v>
      </c>
      <c r="S16" s="17">
        <v>10.1</v>
      </c>
      <c r="T16" s="17">
        <v>37.700000000000003</v>
      </c>
      <c r="U16" s="17">
        <v>131.1</v>
      </c>
      <c r="V16" s="17">
        <v>28.2</v>
      </c>
      <c r="W16" s="18">
        <v>0.33</v>
      </c>
      <c r="X16" s="18">
        <v>0.6</v>
      </c>
      <c r="Y16" s="19">
        <v>897</v>
      </c>
    </row>
    <row r="17" spans="1:25" ht="15" x14ac:dyDescent="0.25">
      <c r="A17" s="15">
        <v>43872</v>
      </c>
      <c r="B17" s="16">
        <v>155</v>
      </c>
      <c r="C17" s="17">
        <v>9.6</v>
      </c>
      <c r="D17" s="17">
        <v>60.1</v>
      </c>
      <c r="E17" s="17">
        <v>128.69999999999999</v>
      </c>
      <c r="F17" s="17">
        <v>30.7</v>
      </c>
      <c r="G17" s="18">
        <v>0.18</v>
      </c>
      <c r="H17" s="18">
        <v>1.07</v>
      </c>
      <c r="I17" s="19">
        <v>927</v>
      </c>
      <c r="J17" s="16">
        <v>155</v>
      </c>
      <c r="K17" s="17">
        <v>9.3000000000000007</v>
      </c>
      <c r="L17" s="17">
        <v>62.7</v>
      </c>
      <c r="M17" s="17">
        <v>128.6</v>
      </c>
      <c r="N17" s="17">
        <v>29.4</v>
      </c>
      <c r="O17" s="18">
        <v>0.2</v>
      </c>
      <c r="P17" s="18">
        <v>0.21</v>
      </c>
      <c r="Q17" s="19">
        <v>930</v>
      </c>
      <c r="R17" s="20"/>
      <c r="S17" s="17"/>
      <c r="T17" s="17"/>
      <c r="U17" s="17"/>
      <c r="V17" s="17"/>
      <c r="W17" s="18"/>
      <c r="X17" s="18"/>
      <c r="Y17" s="19"/>
    </row>
    <row r="18" spans="1:25" ht="15" x14ac:dyDescent="0.25">
      <c r="A18" s="15">
        <v>43873</v>
      </c>
      <c r="B18" s="16">
        <v>154</v>
      </c>
      <c r="C18" s="17">
        <v>9.5</v>
      </c>
      <c r="D18" s="17">
        <v>96.7</v>
      </c>
      <c r="E18" s="17">
        <v>129.19999999999999</v>
      </c>
      <c r="F18" s="17">
        <v>29.1</v>
      </c>
      <c r="G18" s="18">
        <v>0.2</v>
      </c>
      <c r="H18" s="18">
        <v>0.64</v>
      </c>
      <c r="I18" s="19">
        <v>934</v>
      </c>
      <c r="J18" s="16">
        <v>155</v>
      </c>
      <c r="K18" s="17">
        <v>9.6</v>
      </c>
      <c r="L18" s="17">
        <v>110.2</v>
      </c>
      <c r="M18" s="17">
        <v>131</v>
      </c>
      <c r="N18" s="17">
        <v>29.4</v>
      </c>
      <c r="O18" s="18">
        <v>0.16</v>
      </c>
      <c r="P18" s="18">
        <v>0.31</v>
      </c>
      <c r="Q18" s="19">
        <v>916</v>
      </c>
      <c r="R18" s="20"/>
      <c r="S18" s="17"/>
      <c r="T18" s="17"/>
      <c r="U18" s="17"/>
      <c r="V18" s="17"/>
      <c r="W18" s="18"/>
      <c r="X18" s="18"/>
      <c r="Y18" s="19"/>
    </row>
    <row r="19" spans="1:25" ht="15" x14ac:dyDescent="0.25">
      <c r="A19" s="15">
        <v>43874</v>
      </c>
      <c r="B19" s="16">
        <v>155</v>
      </c>
      <c r="C19" s="17">
        <v>9.4</v>
      </c>
      <c r="D19" s="17">
        <v>71.099999999999994</v>
      </c>
      <c r="E19" s="17">
        <v>125.1</v>
      </c>
      <c r="F19" s="17">
        <v>36.4</v>
      </c>
      <c r="G19" s="18">
        <v>0.18</v>
      </c>
      <c r="H19" s="18">
        <v>0.12</v>
      </c>
      <c r="I19" s="19">
        <v>931</v>
      </c>
      <c r="J19" s="16">
        <v>154</v>
      </c>
      <c r="K19" s="17">
        <v>9.1999999999999993</v>
      </c>
      <c r="L19" s="17">
        <v>78.3</v>
      </c>
      <c r="M19" s="17">
        <v>128.4</v>
      </c>
      <c r="N19" s="17">
        <v>27.2</v>
      </c>
      <c r="O19" s="18">
        <v>0.16</v>
      </c>
      <c r="P19" s="18">
        <v>0.35</v>
      </c>
      <c r="Q19" s="19">
        <v>935</v>
      </c>
      <c r="R19" s="20">
        <v>149</v>
      </c>
      <c r="S19" s="17">
        <v>9.6</v>
      </c>
      <c r="T19" s="17">
        <v>116.9</v>
      </c>
      <c r="U19" s="17">
        <v>132.4</v>
      </c>
      <c r="V19" s="17">
        <v>30.7</v>
      </c>
      <c r="W19" s="18">
        <v>0.28999999999999998</v>
      </c>
      <c r="X19" s="18">
        <v>0.02</v>
      </c>
      <c r="Y19" s="19">
        <v>932</v>
      </c>
    </row>
    <row r="20" spans="1:25" ht="15" x14ac:dyDescent="0.25">
      <c r="A20" s="15">
        <v>43875</v>
      </c>
      <c r="B20" s="16">
        <v>156</v>
      </c>
      <c r="C20" s="17">
        <v>9.4</v>
      </c>
      <c r="D20" s="17">
        <v>62.9</v>
      </c>
      <c r="E20" s="17">
        <v>129</v>
      </c>
      <c r="F20" s="17">
        <v>27.2</v>
      </c>
      <c r="G20" s="18">
        <v>0.23</v>
      </c>
      <c r="H20" s="18">
        <v>0.16</v>
      </c>
      <c r="I20" s="19">
        <v>928</v>
      </c>
      <c r="J20" s="16">
        <v>153</v>
      </c>
      <c r="K20" s="17">
        <v>9.1999999999999993</v>
      </c>
      <c r="L20" s="17">
        <v>61.5</v>
      </c>
      <c r="M20" s="17">
        <v>128.80000000000001</v>
      </c>
      <c r="N20" s="17">
        <v>29</v>
      </c>
      <c r="O20" s="18">
        <v>0.22</v>
      </c>
      <c r="P20" s="18">
        <v>0.54</v>
      </c>
      <c r="Q20" s="19">
        <v>938</v>
      </c>
      <c r="R20" s="20">
        <v>146</v>
      </c>
      <c r="S20" s="17">
        <v>9.6</v>
      </c>
      <c r="T20" s="17">
        <v>88.6</v>
      </c>
      <c r="U20" s="17">
        <v>129.4</v>
      </c>
      <c r="V20" s="17">
        <v>31.3</v>
      </c>
      <c r="W20" s="18">
        <v>0.28999999999999998</v>
      </c>
      <c r="X20" s="18">
        <v>0.05</v>
      </c>
      <c r="Y20" s="19">
        <v>934</v>
      </c>
    </row>
    <row r="21" spans="1:25" ht="15" x14ac:dyDescent="0.25">
      <c r="A21" s="15">
        <v>43876</v>
      </c>
      <c r="B21" s="16">
        <v>155</v>
      </c>
      <c r="C21" s="17">
        <v>9.8000000000000007</v>
      </c>
      <c r="D21" s="17">
        <v>60.5</v>
      </c>
      <c r="E21" s="17">
        <v>126.5</v>
      </c>
      <c r="F21" s="17">
        <v>33.299999999999997</v>
      </c>
      <c r="G21" s="18">
        <v>0.17</v>
      </c>
      <c r="H21" s="18">
        <v>0.18</v>
      </c>
      <c r="I21" s="19">
        <v>921</v>
      </c>
      <c r="J21" s="16">
        <v>155</v>
      </c>
      <c r="K21" s="17">
        <v>9.3000000000000007</v>
      </c>
      <c r="L21" s="17">
        <v>75.599999999999994</v>
      </c>
      <c r="M21" s="17">
        <v>130.4</v>
      </c>
      <c r="N21" s="17">
        <v>28.8</v>
      </c>
      <c r="O21" s="18">
        <v>0.17</v>
      </c>
      <c r="P21" s="18">
        <v>0.71</v>
      </c>
      <c r="Q21" s="19">
        <v>926</v>
      </c>
      <c r="R21" s="20">
        <v>146</v>
      </c>
      <c r="S21" s="17">
        <v>9.8000000000000007</v>
      </c>
      <c r="T21" s="17">
        <v>91.1</v>
      </c>
      <c r="U21" s="17">
        <v>129.5</v>
      </c>
      <c r="V21" s="17">
        <v>30.8</v>
      </c>
      <c r="W21" s="18">
        <v>0.22</v>
      </c>
      <c r="X21" s="18">
        <v>0.04</v>
      </c>
      <c r="Y21" s="19">
        <v>925</v>
      </c>
    </row>
    <row r="22" spans="1:25" ht="15" x14ac:dyDescent="0.25">
      <c r="A22" s="15">
        <v>43877</v>
      </c>
      <c r="B22" s="16">
        <v>155</v>
      </c>
      <c r="C22" s="17">
        <v>10</v>
      </c>
      <c r="D22" s="17">
        <v>60.7</v>
      </c>
      <c r="E22" s="17">
        <v>126.5</v>
      </c>
      <c r="F22" s="17">
        <v>34.200000000000003</v>
      </c>
      <c r="G22" s="18">
        <v>0.21</v>
      </c>
      <c r="H22" s="18">
        <v>0.17</v>
      </c>
      <c r="I22" s="19">
        <v>910</v>
      </c>
      <c r="J22" s="16">
        <v>155</v>
      </c>
      <c r="K22" s="17">
        <v>9.5</v>
      </c>
      <c r="L22" s="17">
        <v>78.400000000000006</v>
      </c>
      <c r="M22" s="17">
        <v>129.5</v>
      </c>
      <c r="N22" s="17">
        <v>29.8</v>
      </c>
      <c r="O22" s="18">
        <v>0.18</v>
      </c>
      <c r="P22" s="18">
        <v>0.8</v>
      </c>
      <c r="Q22" s="19">
        <v>918</v>
      </c>
      <c r="R22" s="20">
        <v>147</v>
      </c>
      <c r="S22" s="17">
        <v>9.9</v>
      </c>
      <c r="T22" s="17">
        <v>106.7</v>
      </c>
      <c r="U22" s="17">
        <v>130.1</v>
      </c>
      <c r="V22" s="17">
        <v>29.1</v>
      </c>
      <c r="W22" s="18">
        <v>0.3</v>
      </c>
      <c r="X22" s="18">
        <v>0.03</v>
      </c>
      <c r="Y22" s="19">
        <v>924</v>
      </c>
    </row>
    <row r="23" spans="1:25" ht="15" x14ac:dyDescent="0.25">
      <c r="A23" s="15">
        <v>43878</v>
      </c>
      <c r="B23" s="16">
        <v>155</v>
      </c>
      <c r="C23" s="17">
        <v>9.6</v>
      </c>
      <c r="D23" s="17">
        <v>53.3</v>
      </c>
      <c r="E23" s="17">
        <v>129</v>
      </c>
      <c r="F23" s="17">
        <v>25.6</v>
      </c>
      <c r="G23" s="18">
        <v>0.12</v>
      </c>
      <c r="H23" s="18">
        <v>0.22</v>
      </c>
      <c r="I23" s="19">
        <v>926</v>
      </c>
      <c r="J23" s="16">
        <v>156</v>
      </c>
      <c r="K23" s="17">
        <v>9.3000000000000007</v>
      </c>
      <c r="L23" s="17">
        <v>65.099999999999994</v>
      </c>
      <c r="M23" s="17">
        <v>131</v>
      </c>
      <c r="N23" s="17">
        <v>25.7</v>
      </c>
      <c r="O23" s="18">
        <v>0.2</v>
      </c>
      <c r="P23" s="18">
        <v>1.29</v>
      </c>
      <c r="Q23" s="19">
        <v>927</v>
      </c>
      <c r="R23" s="20">
        <v>144</v>
      </c>
      <c r="S23" s="17">
        <v>9.8000000000000007</v>
      </c>
      <c r="T23" s="17">
        <v>78.5</v>
      </c>
      <c r="U23" s="17">
        <v>129</v>
      </c>
      <c r="V23" s="17">
        <v>29.3</v>
      </c>
      <c r="W23" s="18">
        <v>0.25</v>
      </c>
      <c r="X23" s="18">
        <v>0.05</v>
      </c>
      <c r="Y23" s="19">
        <v>917</v>
      </c>
    </row>
    <row r="24" spans="1:25" ht="15" x14ac:dyDescent="0.25">
      <c r="A24" s="15">
        <v>43879</v>
      </c>
      <c r="B24" s="16">
        <v>157</v>
      </c>
      <c r="C24" s="17">
        <v>9.6</v>
      </c>
      <c r="D24" s="17">
        <v>48.9</v>
      </c>
      <c r="E24" s="17">
        <v>129.1</v>
      </c>
      <c r="F24" s="17">
        <v>26.3</v>
      </c>
      <c r="G24" s="18">
        <v>0.2</v>
      </c>
      <c r="H24" s="18">
        <v>0.25</v>
      </c>
      <c r="I24" s="19">
        <v>923</v>
      </c>
      <c r="J24" s="16">
        <v>155</v>
      </c>
      <c r="K24" s="17">
        <v>9.1</v>
      </c>
      <c r="L24" s="17">
        <v>69.099999999999994</v>
      </c>
      <c r="M24" s="17">
        <v>128.30000000000001</v>
      </c>
      <c r="N24" s="17">
        <v>23.2</v>
      </c>
      <c r="O24" s="18">
        <v>0.17</v>
      </c>
      <c r="P24" s="18">
        <v>1.39</v>
      </c>
      <c r="Q24" s="19">
        <v>932</v>
      </c>
      <c r="R24" s="20">
        <v>148</v>
      </c>
      <c r="S24" s="17">
        <v>9.6999999999999993</v>
      </c>
      <c r="T24" s="17">
        <v>78</v>
      </c>
      <c r="U24" s="17">
        <v>130</v>
      </c>
      <c r="V24" s="17">
        <v>29.2</v>
      </c>
      <c r="W24" s="18">
        <v>0.23</v>
      </c>
      <c r="X24" s="18">
        <v>0.02</v>
      </c>
      <c r="Y24" s="19">
        <v>924</v>
      </c>
    </row>
    <row r="25" spans="1:25" ht="15" x14ac:dyDescent="0.25">
      <c r="A25" s="15">
        <v>43880</v>
      </c>
      <c r="B25" s="16">
        <v>157</v>
      </c>
      <c r="C25" s="17">
        <v>9.3000000000000007</v>
      </c>
      <c r="D25" s="17">
        <v>50.5</v>
      </c>
      <c r="E25" s="17">
        <v>127.9</v>
      </c>
      <c r="F25" s="17">
        <v>25.3</v>
      </c>
      <c r="G25" s="18">
        <v>0.16</v>
      </c>
      <c r="H25" s="18">
        <v>0.28999999999999998</v>
      </c>
      <c r="I25" s="19">
        <v>938</v>
      </c>
      <c r="J25" s="16">
        <v>156</v>
      </c>
      <c r="K25" s="17">
        <v>8.8000000000000007</v>
      </c>
      <c r="L25" s="17">
        <v>60</v>
      </c>
      <c r="M25" s="17">
        <v>129.6</v>
      </c>
      <c r="N25" s="17">
        <v>27.9</v>
      </c>
      <c r="O25" s="18">
        <v>0.21</v>
      </c>
      <c r="P25" s="18">
        <v>0.92</v>
      </c>
      <c r="Q25" s="19">
        <v>943</v>
      </c>
      <c r="R25" s="20">
        <v>148</v>
      </c>
      <c r="S25" s="17">
        <v>9.6</v>
      </c>
      <c r="T25" s="17">
        <v>84.9</v>
      </c>
      <c r="U25" s="17">
        <v>132</v>
      </c>
      <c r="V25" s="17">
        <v>30.2</v>
      </c>
      <c r="W25" s="18">
        <v>0.22</v>
      </c>
      <c r="X25" s="18">
        <v>0.2</v>
      </c>
      <c r="Y25" s="19">
        <v>925</v>
      </c>
    </row>
    <row r="26" spans="1:25" ht="15" x14ac:dyDescent="0.25">
      <c r="A26" s="15">
        <v>43881</v>
      </c>
      <c r="B26" s="16">
        <v>153</v>
      </c>
      <c r="C26" s="17">
        <v>9.4</v>
      </c>
      <c r="D26" s="17">
        <v>36.1</v>
      </c>
      <c r="E26" s="17">
        <v>127.2</v>
      </c>
      <c r="F26" s="17">
        <v>29.1</v>
      </c>
      <c r="G26" s="18">
        <v>0.16</v>
      </c>
      <c r="H26" s="18">
        <v>0.32</v>
      </c>
      <c r="I26" s="19">
        <v>931</v>
      </c>
      <c r="J26" s="16">
        <v>155</v>
      </c>
      <c r="K26" s="17">
        <v>9</v>
      </c>
      <c r="L26" s="17">
        <v>53</v>
      </c>
      <c r="M26" s="17">
        <v>129.80000000000001</v>
      </c>
      <c r="N26" s="17">
        <v>27.8</v>
      </c>
      <c r="O26" s="18">
        <v>0.17</v>
      </c>
      <c r="P26" s="18">
        <v>0.53</v>
      </c>
      <c r="Q26" s="19">
        <v>949</v>
      </c>
      <c r="R26" s="20">
        <v>147</v>
      </c>
      <c r="S26" s="17">
        <v>9.8000000000000007</v>
      </c>
      <c r="T26" s="17">
        <v>68.8</v>
      </c>
      <c r="U26" s="17">
        <v>131.6</v>
      </c>
      <c r="V26" s="17">
        <v>28.5</v>
      </c>
      <c r="W26" s="18">
        <v>0.36</v>
      </c>
      <c r="X26" s="18">
        <v>0.37</v>
      </c>
      <c r="Y26" s="19">
        <v>922</v>
      </c>
    </row>
    <row r="27" spans="1:25" ht="15" x14ac:dyDescent="0.25">
      <c r="A27" s="15">
        <v>43882</v>
      </c>
      <c r="B27" s="16">
        <v>151</v>
      </c>
      <c r="C27" s="17">
        <v>9.6999999999999993</v>
      </c>
      <c r="D27" s="17">
        <v>38.9</v>
      </c>
      <c r="E27" s="17">
        <v>128.1</v>
      </c>
      <c r="F27" s="17">
        <v>31.4</v>
      </c>
      <c r="G27" s="18">
        <v>0.18</v>
      </c>
      <c r="H27" s="18">
        <v>0.34</v>
      </c>
      <c r="I27" s="19">
        <v>936</v>
      </c>
      <c r="J27" s="16">
        <v>154</v>
      </c>
      <c r="K27" s="17">
        <v>8.9</v>
      </c>
      <c r="L27" s="17">
        <v>61.3</v>
      </c>
      <c r="M27" s="17">
        <v>128.80000000000001</v>
      </c>
      <c r="N27" s="17">
        <v>26.2</v>
      </c>
      <c r="O27" s="18">
        <v>0.2</v>
      </c>
      <c r="P27" s="18">
        <v>0.57999999999999996</v>
      </c>
      <c r="Q27" s="19">
        <v>959</v>
      </c>
      <c r="R27" s="20">
        <v>146</v>
      </c>
      <c r="S27" s="17">
        <v>9.8000000000000007</v>
      </c>
      <c r="T27" s="17">
        <v>69.8</v>
      </c>
      <c r="U27" s="17">
        <v>134.1</v>
      </c>
      <c r="V27" s="17">
        <v>30.8</v>
      </c>
      <c r="W27" s="18">
        <v>0.22</v>
      </c>
      <c r="X27" s="18">
        <v>0.39</v>
      </c>
      <c r="Y27" s="19">
        <v>925</v>
      </c>
    </row>
    <row r="28" spans="1:25" ht="15" x14ac:dyDescent="0.25">
      <c r="A28" s="15">
        <v>43883</v>
      </c>
      <c r="B28" s="16">
        <v>152</v>
      </c>
      <c r="C28" s="17">
        <v>9.6</v>
      </c>
      <c r="D28" s="17">
        <v>50.7</v>
      </c>
      <c r="E28" s="17">
        <v>124.9</v>
      </c>
      <c r="F28" s="17">
        <v>28.6</v>
      </c>
      <c r="G28" s="18">
        <v>0.22</v>
      </c>
      <c r="H28" s="18">
        <v>0.34</v>
      </c>
      <c r="I28" s="19">
        <v>944</v>
      </c>
      <c r="J28" s="16">
        <v>158</v>
      </c>
      <c r="K28" s="17">
        <v>8.8000000000000007</v>
      </c>
      <c r="L28" s="17">
        <v>75</v>
      </c>
      <c r="M28" s="17">
        <v>128.80000000000001</v>
      </c>
      <c r="N28" s="17">
        <v>24.8</v>
      </c>
      <c r="O28" s="18">
        <v>0.12</v>
      </c>
      <c r="P28" s="18">
        <v>1.31</v>
      </c>
      <c r="Q28" s="19">
        <v>959</v>
      </c>
      <c r="R28" s="20">
        <v>144</v>
      </c>
      <c r="S28" s="17">
        <v>9.3000000000000007</v>
      </c>
      <c r="T28" s="17">
        <v>68.7</v>
      </c>
      <c r="U28" s="17">
        <v>129</v>
      </c>
      <c r="V28" s="17">
        <v>30.7</v>
      </c>
      <c r="W28" s="18">
        <v>0.3</v>
      </c>
      <c r="X28" s="18">
        <v>0.4</v>
      </c>
      <c r="Y28" s="19">
        <v>943</v>
      </c>
    </row>
    <row r="29" spans="1:25" ht="15" x14ac:dyDescent="0.25">
      <c r="A29" s="15">
        <v>43884</v>
      </c>
      <c r="B29" s="16">
        <v>151</v>
      </c>
      <c r="C29" s="17">
        <v>9.6</v>
      </c>
      <c r="D29" s="17">
        <v>54.5</v>
      </c>
      <c r="E29" s="17">
        <v>125.7</v>
      </c>
      <c r="F29" s="17">
        <v>24.4</v>
      </c>
      <c r="G29" s="18">
        <v>0.21</v>
      </c>
      <c r="H29" s="18">
        <v>0.36</v>
      </c>
      <c r="I29" s="19">
        <v>949</v>
      </c>
      <c r="J29" s="16">
        <v>153</v>
      </c>
      <c r="K29" s="17">
        <v>8.9</v>
      </c>
      <c r="L29" s="17">
        <v>78.7</v>
      </c>
      <c r="M29" s="17">
        <v>129.30000000000001</v>
      </c>
      <c r="N29" s="17">
        <v>22.8</v>
      </c>
      <c r="O29" s="18">
        <v>0.12</v>
      </c>
      <c r="P29" s="18">
        <v>1.1499999999999999</v>
      </c>
      <c r="Q29" s="19">
        <v>945</v>
      </c>
      <c r="R29" s="20">
        <v>145</v>
      </c>
      <c r="S29" s="17">
        <v>9.1</v>
      </c>
      <c r="T29" s="17">
        <v>77.7</v>
      </c>
      <c r="U29" s="17">
        <v>130.4</v>
      </c>
      <c r="V29" s="17">
        <v>30.7</v>
      </c>
      <c r="W29" s="18">
        <v>0.23</v>
      </c>
      <c r="X29" s="18">
        <v>0.38</v>
      </c>
      <c r="Y29" s="19">
        <v>943</v>
      </c>
    </row>
    <row r="30" spans="1:25" ht="15" x14ac:dyDescent="0.25">
      <c r="A30" s="15">
        <v>43885</v>
      </c>
      <c r="B30" s="16">
        <v>153</v>
      </c>
      <c r="C30" s="17">
        <v>9.9</v>
      </c>
      <c r="D30" s="17">
        <v>56.1</v>
      </c>
      <c r="E30" s="17">
        <v>127.2</v>
      </c>
      <c r="F30" s="17">
        <v>20.8</v>
      </c>
      <c r="G30" s="18">
        <v>0.1</v>
      </c>
      <c r="H30" s="18">
        <v>0.36</v>
      </c>
      <c r="I30" s="19">
        <v>936</v>
      </c>
      <c r="J30" s="16">
        <v>155</v>
      </c>
      <c r="K30" s="17">
        <v>9.1</v>
      </c>
      <c r="L30" s="17">
        <v>78.2</v>
      </c>
      <c r="M30" s="17">
        <v>130.5</v>
      </c>
      <c r="N30" s="17">
        <v>20.2</v>
      </c>
      <c r="O30" s="18">
        <v>0.17</v>
      </c>
      <c r="P30" s="18">
        <v>1.1499999999999999</v>
      </c>
      <c r="Q30" s="19">
        <v>942</v>
      </c>
      <c r="R30" s="20">
        <v>147</v>
      </c>
      <c r="S30" s="17">
        <v>9.8000000000000007</v>
      </c>
      <c r="T30" s="17">
        <v>78.099999999999994</v>
      </c>
      <c r="U30" s="17">
        <v>131</v>
      </c>
      <c r="V30" s="17">
        <v>33.5</v>
      </c>
      <c r="W30" s="18">
        <v>0.22</v>
      </c>
      <c r="X30" s="18">
        <v>0.37</v>
      </c>
      <c r="Y30" s="19">
        <v>921</v>
      </c>
    </row>
    <row r="31" spans="1:25" ht="15" x14ac:dyDescent="0.25">
      <c r="A31" s="15">
        <v>43886</v>
      </c>
      <c r="B31" s="16">
        <v>152</v>
      </c>
      <c r="C31" s="17">
        <v>9.8000000000000007</v>
      </c>
      <c r="D31" s="17">
        <v>42.4</v>
      </c>
      <c r="E31" s="17">
        <v>125.1</v>
      </c>
      <c r="F31" s="17">
        <v>21.2</v>
      </c>
      <c r="G31" s="18">
        <v>0.08</v>
      </c>
      <c r="H31" s="18">
        <v>0.33</v>
      </c>
      <c r="I31" s="19">
        <v>947</v>
      </c>
      <c r="J31" s="16">
        <v>152</v>
      </c>
      <c r="K31" s="17">
        <v>8.9</v>
      </c>
      <c r="L31" s="17">
        <v>53.4</v>
      </c>
      <c r="M31" s="17">
        <v>128.80000000000001</v>
      </c>
      <c r="N31" s="17">
        <v>22.3</v>
      </c>
      <c r="O31" s="18">
        <v>0.2</v>
      </c>
      <c r="P31" s="18">
        <v>0.95</v>
      </c>
      <c r="Q31" s="19">
        <v>948</v>
      </c>
      <c r="R31" s="20">
        <v>147</v>
      </c>
      <c r="S31" s="17">
        <v>9.8000000000000007</v>
      </c>
      <c r="T31" s="17">
        <v>61.9</v>
      </c>
      <c r="U31" s="17">
        <v>129.69999999999999</v>
      </c>
      <c r="V31" s="17">
        <v>28.4</v>
      </c>
      <c r="W31" s="18">
        <v>0.21</v>
      </c>
      <c r="X31" s="18">
        <v>0.4</v>
      </c>
      <c r="Y31" s="19">
        <v>935</v>
      </c>
    </row>
    <row r="32" spans="1:25" ht="15" x14ac:dyDescent="0.25">
      <c r="A32" s="15">
        <v>43887</v>
      </c>
      <c r="B32" s="16">
        <v>155</v>
      </c>
      <c r="C32" s="17">
        <v>9.8000000000000007</v>
      </c>
      <c r="D32" s="17">
        <v>60.2</v>
      </c>
      <c r="E32" s="17">
        <v>126.6</v>
      </c>
      <c r="F32" s="17">
        <v>21.5</v>
      </c>
      <c r="G32" s="18">
        <v>0.12</v>
      </c>
      <c r="H32" s="18">
        <v>0.31</v>
      </c>
      <c r="I32" s="19">
        <v>943</v>
      </c>
      <c r="J32" s="16">
        <v>155</v>
      </c>
      <c r="K32" s="17">
        <v>9</v>
      </c>
      <c r="L32" s="17">
        <v>82.7</v>
      </c>
      <c r="M32" s="17">
        <v>128.80000000000001</v>
      </c>
      <c r="N32" s="17">
        <v>24.8</v>
      </c>
      <c r="O32" s="18">
        <v>0.04</v>
      </c>
      <c r="P32" s="18">
        <v>0.97</v>
      </c>
      <c r="Q32" s="19">
        <v>940</v>
      </c>
      <c r="R32" s="20">
        <v>148</v>
      </c>
      <c r="S32" s="17">
        <v>9.6999999999999993</v>
      </c>
      <c r="T32" s="17">
        <v>81.5</v>
      </c>
      <c r="U32" s="17">
        <v>129</v>
      </c>
      <c r="V32" s="17">
        <v>32.6</v>
      </c>
      <c r="W32" s="18">
        <v>0.32</v>
      </c>
      <c r="X32" s="18">
        <v>0.4</v>
      </c>
      <c r="Y32" s="19">
        <v>919</v>
      </c>
    </row>
    <row r="33" spans="1:25" ht="15" x14ac:dyDescent="0.25">
      <c r="A33" s="15">
        <v>43888</v>
      </c>
      <c r="B33" s="16">
        <v>154</v>
      </c>
      <c r="C33" s="17">
        <v>9.8000000000000007</v>
      </c>
      <c r="D33" s="17">
        <v>34.4</v>
      </c>
      <c r="E33" s="17">
        <v>126</v>
      </c>
      <c r="F33" s="17">
        <v>21.7</v>
      </c>
      <c r="G33" s="18">
        <v>0.18</v>
      </c>
      <c r="H33" s="18">
        <v>0.31</v>
      </c>
      <c r="I33" s="19">
        <v>945</v>
      </c>
      <c r="J33" s="16">
        <v>154</v>
      </c>
      <c r="K33" s="17">
        <v>8.9</v>
      </c>
      <c r="L33" s="17">
        <v>51.4</v>
      </c>
      <c r="M33" s="17">
        <v>127.5</v>
      </c>
      <c r="N33" s="17">
        <v>27.3</v>
      </c>
      <c r="O33" s="18">
        <v>0.13</v>
      </c>
      <c r="P33" s="18">
        <v>0.71</v>
      </c>
      <c r="Q33" s="19">
        <v>931</v>
      </c>
      <c r="R33" s="20">
        <v>148</v>
      </c>
      <c r="S33" s="17">
        <v>9.5</v>
      </c>
      <c r="T33" s="17">
        <v>71.400000000000006</v>
      </c>
      <c r="U33" s="17">
        <v>128.6</v>
      </c>
      <c r="V33" s="17">
        <v>32.6</v>
      </c>
      <c r="W33" s="18">
        <v>0.23</v>
      </c>
      <c r="X33" s="18">
        <v>0.39</v>
      </c>
      <c r="Y33" s="19">
        <v>918</v>
      </c>
    </row>
    <row r="34" spans="1:25" ht="15" x14ac:dyDescent="0.25">
      <c r="A34" s="15">
        <v>43889</v>
      </c>
      <c r="B34" s="16">
        <v>153</v>
      </c>
      <c r="C34" s="17">
        <v>9.6</v>
      </c>
      <c r="D34" s="17">
        <v>23.7</v>
      </c>
      <c r="E34" s="17">
        <v>123.4</v>
      </c>
      <c r="F34" s="17">
        <v>30.7</v>
      </c>
      <c r="G34" s="18">
        <v>0.21</v>
      </c>
      <c r="H34" s="18">
        <v>0.34</v>
      </c>
      <c r="I34" s="19">
        <v>935</v>
      </c>
      <c r="J34" s="16">
        <v>154</v>
      </c>
      <c r="K34" s="17">
        <v>9.1999999999999993</v>
      </c>
      <c r="L34" s="17">
        <v>61.8</v>
      </c>
      <c r="M34" s="17">
        <v>128.80000000000001</v>
      </c>
      <c r="N34" s="17">
        <v>27.6</v>
      </c>
      <c r="O34" s="18">
        <v>0.06</v>
      </c>
      <c r="P34" s="18">
        <v>0.79</v>
      </c>
      <c r="Q34" s="19">
        <v>938</v>
      </c>
      <c r="R34" s="20">
        <v>148</v>
      </c>
      <c r="S34" s="17">
        <v>9.6999999999999993</v>
      </c>
      <c r="T34" s="17">
        <v>63.5</v>
      </c>
      <c r="U34" s="17">
        <v>128.19999999999999</v>
      </c>
      <c r="V34" s="17">
        <v>32.299999999999997</v>
      </c>
      <c r="W34" s="18">
        <v>0.17</v>
      </c>
      <c r="X34" s="18">
        <v>0.39</v>
      </c>
      <c r="Y34" s="19">
        <v>916</v>
      </c>
    </row>
    <row r="35" spans="1:25" ht="15.75" thickBot="1" x14ac:dyDescent="0.3">
      <c r="A35" s="15">
        <v>43890</v>
      </c>
      <c r="B35" s="16">
        <v>150</v>
      </c>
      <c r="C35" s="17">
        <v>9.6</v>
      </c>
      <c r="D35" s="17">
        <v>36.5</v>
      </c>
      <c r="E35" s="17">
        <v>124.7</v>
      </c>
      <c r="F35" s="17">
        <v>28.7</v>
      </c>
      <c r="G35" s="18">
        <v>0.19</v>
      </c>
      <c r="H35" s="18">
        <v>0.36</v>
      </c>
      <c r="I35" s="19">
        <v>924</v>
      </c>
      <c r="J35" s="16">
        <v>154</v>
      </c>
      <c r="K35" s="17">
        <v>9.1</v>
      </c>
      <c r="L35" s="17">
        <v>51.9</v>
      </c>
      <c r="M35" s="17">
        <v>129.19999999999999</v>
      </c>
      <c r="N35" s="17">
        <v>28.3</v>
      </c>
      <c r="O35" s="18">
        <v>0.16</v>
      </c>
      <c r="P35" s="18">
        <v>0.9</v>
      </c>
      <c r="Q35" s="19">
        <v>929</v>
      </c>
      <c r="R35" s="20">
        <v>147</v>
      </c>
      <c r="S35" s="17">
        <v>9.5</v>
      </c>
      <c r="T35" s="17">
        <v>61.9</v>
      </c>
      <c r="U35" s="17">
        <v>129.19999999999999</v>
      </c>
      <c r="V35" s="17">
        <v>32.1</v>
      </c>
      <c r="W35" s="18">
        <v>0.2</v>
      </c>
      <c r="X35" s="18">
        <v>0.37</v>
      </c>
      <c r="Y35" s="19">
        <v>918</v>
      </c>
    </row>
    <row r="36" spans="1:25" ht="15.75" hidden="1" thickBot="1" x14ac:dyDescent="0.3">
      <c r="A36" s="15"/>
      <c r="B36" s="16"/>
      <c r="C36" s="17"/>
      <c r="D36" s="17"/>
      <c r="E36" s="17"/>
      <c r="F36" s="17"/>
      <c r="G36" s="18"/>
      <c r="H36" s="18"/>
      <c r="I36" s="19"/>
      <c r="J36" s="16"/>
      <c r="K36" s="17"/>
      <c r="L36" s="17"/>
      <c r="M36" s="17"/>
      <c r="N36" s="17"/>
      <c r="O36" s="18"/>
      <c r="P36" s="18"/>
      <c r="Q36" s="19"/>
      <c r="R36" s="20"/>
      <c r="S36" s="17"/>
      <c r="T36" s="17"/>
      <c r="U36" s="17"/>
      <c r="V36" s="17"/>
      <c r="W36" s="18"/>
      <c r="X36" s="18"/>
      <c r="Y36" s="19"/>
    </row>
    <row r="37" spans="1:25" ht="15.75" hidden="1" thickBot="1" x14ac:dyDescent="0.3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3" customFormat="1" ht="15" x14ac:dyDescent="0.25">
      <c r="A38" s="27" t="s">
        <v>16</v>
      </c>
      <c r="B38" s="28">
        <f>AVERAGE(B7:B37)</f>
        <v>154.42857142857142</v>
      </c>
      <c r="C38" s="29">
        <f>AVERAGE(C7:C37)</f>
        <v>9.6642857142857164</v>
      </c>
      <c r="D38" s="29">
        <f t="shared" ref="D38:Y38" si="0">AVERAGE(D7:D37)</f>
        <v>56.446428571428591</v>
      </c>
      <c r="E38" s="29">
        <f t="shared" si="0"/>
        <v>127.18214285714284</v>
      </c>
      <c r="F38" s="29">
        <f t="shared" si="0"/>
        <v>28.460714285714289</v>
      </c>
      <c r="G38" s="30">
        <f t="shared" si="0"/>
        <v>0.18535714285714286</v>
      </c>
      <c r="H38" s="30">
        <f t="shared" si="0"/>
        <v>0.56321428571428567</v>
      </c>
      <c r="I38" s="31">
        <f t="shared" si="0"/>
        <v>924.25</v>
      </c>
      <c r="J38" s="32">
        <f t="shared" si="0"/>
        <v>154.44827586206895</v>
      </c>
      <c r="K38" s="29">
        <f t="shared" si="0"/>
        <v>9.1785714285714306</v>
      </c>
      <c r="L38" s="29">
        <f t="shared" si="0"/>
        <v>63.214285714285722</v>
      </c>
      <c r="M38" s="29">
        <f t="shared" si="0"/>
        <v>129.63571428571433</v>
      </c>
      <c r="N38" s="29">
        <f t="shared" si="0"/>
        <v>26.585714285714278</v>
      </c>
      <c r="O38" s="30">
        <f t="shared" si="0"/>
        <v>0.14000000000000001</v>
      </c>
      <c r="P38" s="30">
        <f t="shared" si="0"/>
        <v>0.72689655172413792</v>
      </c>
      <c r="Q38" s="31">
        <f t="shared" si="0"/>
        <v>928</v>
      </c>
      <c r="R38" s="32">
        <f t="shared" si="0"/>
        <v>147.5185185185185</v>
      </c>
      <c r="S38" s="29">
        <f t="shared" si="0"/>
        <v>9.6962962962962962</v>
      </c>
      <c r="T38" s="29">
        <f t="shared" si="0"/>
        <v>65.855555555555569</v>
      </c>
      <c r="U38" s="29">
        <f t="shared" si="0"/>
        <v>130.40740740740736</v>
      </c>
      <c r="V38" s="29">
        <f t="shared" si="0"/>
        <v>32.451851851851856</v>
      </c>
      <c r="W38" s="30">
        <f t="shared" si="0"/>
        <v>0.27555555555555561</v>
      </c>
      <c r="X38" s="30">
        <f t="shared" si="0"/>
        <v>0.34296296296296297</v>
      </c>
      <c r="Y38" s="31">
        <f t="shared" si="0"/>
        <v>915.51851851851848</v>
      </c>
    </row>
    <row r="39" spans="1:25" s="33" customFormat="1" ht="15" x14ac:dyDescent="0.25">
      <c r="A39" s="34" t="s">
        <v>17</v>
      </c>
      <c r="B39" s="35">
        <f>MIN(B7:B37)</f>
        <v>150</v>
      </c>
      <c r="C39" s="36">
        <f>MIN(C7:C37)</f>
        <v>9.3000000000000007</v>
      </c>
      <c r="D39" s="36">
        <f t="shared" ref="D39:Y39" si="1">MIN(D7:D37)</f>
        <v>23.7</v>
      </c>
      <c r="E39" s="36">
        <f t="shared" si="1"/>
        <v>123.4</v>
      </c>
      <c r="F39" s="36">
        <f t="shared" si="1"/>
        <v>20.8</v>
      </c>
      <c r="G39" s="37">
        <f t="shared" si="1"/>
        <v>0.08</v>
      </c>
      <c r="H39" s="37">
        <f t="shared" si="1"/>
        <v>0.12</v>
      </c>
      <c r="I39" s="38">
        <f t="shared" si="1"/>
        <v>885</v>
      </c>
      <c r="J39" s="39">
        <f t="shared" si="1"/>
        <v>152</v>
      </c>
      <c r="K39" s="36">
        <f t="shared" si="1"/>
        <v>8.8000000000000007</v>
      </c>
      <c r="L39" s="36">
        <f t="shared" si="1"/>
        <v>25.2</v>
      </c>
      <c r="M39" s="36">
        <f t="shared" si="1"/>
        <v>127.5</v>
      </c>
      <c r="N39" s="36">
        <f t="shared" si="1"/>
        <v>20.2</v>
      </c>
      <c r="O39" s="37">
        <f t="shared" si="1"/>
        <v>0.02</v>
      </c>
      <c r="P39" s="37">
        <f t="shared" si="1"/>
        <v>0.21</v>
      </c>
      <c r="Q39" s="38">
        <f t="shared" si="1"/>
        <v>890</v>
      </c>
      <c r="R39" s="39">
        <f t="shared" si="1"/>
        <v>144</v>
      </c>
      <c r="S39" s="36">
        <f t="shared" si="1"/>
        <v>9.1</v>
      </c>
      <c r="T39" s="36">
        <f t="shared" si="1"/>
        <v>30.4</v>
      </c>
      <c r="U39" s="36">
        <f t="shared" si="1"/>
        <v>128.19999999999999</v>
      </c>
      <c r="V39" s="36">
        <f t="shared" si="1"/>
        <v>28.2</v>
      </c>
      <c r="W39" s="37">
        <f t="shared" si="1"/>
        <v>7.0000000000000007E-2</v>
      </c>
      <c r="X39" s="37">
        <f t="shared" si="1"/>
        <v>0.02</v>
      </c>
      <c r="Y39" s="38">
        <f t="shared" si="1"/>
        <v>873</v>
      </c>
    </row>
    <row r="40" spans="1:25" s="33" customFormat="1" ht="15" x14ac:dyDescent="0.25">
      <c r="A40" s="34" t="s">
        <v>18</v>
      </c>
      <c r="B40" s="35">
        <f>MAX(B7:B37)</f>
        <v>157</v>
      </c>
      <c r="C40" s="36">
        <f>MAX(C7:C37)</f>
        <v>10</v>
      </c>
      <c r="D40" s="36">
        <f t="shared" ref="D40:Y40" si="2">MAX(D7:D37)</f>
        <v>96.7</v>
      </c>
      <c r="E40" s="36">
        <f t="shared" si="2"/>
        <v>130.5</v>
      </c>
      <c r="F40" s="36">
        <f t="shared" si="2"/>
        <v>36.4</v>
      </c>
      <c r="G40" s="37">
        <f t="shared" si="2"/>
        <v>0.26</v>
      </c>
      <c r="H40" s="37">
        <f t="shared" si="2"/>
        <v>1.0900000000000001</v>
      </c>
      <c r="I40" s="38">
        <f t="shared" si="2"/>
        <v>949</v>
      </c>
      <c r="J40" s="39">
        <f t="shared" si="2"/>
        <v>158</v>
      </c>
      <c r="K40" s="36">
        <f t="shared" si="2"/>
        <v>9.8000000000000007</v>
      </c>
      <c r="L40" s="36">
        <f t="shared" si="2"/>
        <v>110.2</v>
      </c>
      <c r="M40" s="36">
        <f t="shared" si="2"/>
        <v>134.1</v>
      </c>
      <c r="N40" s="36">
        <f t="shared" si="2"/>
        <v>36.5</v>
      </c>
      <c r="O40" s="37">
        <f t="shared" si="2"/>
        <v>0.49</v>
      </c>
      <c r="P40" s="37">
        <f t="shared" si="2"/>
        <v>1.39</v>
      </c>
      <c r="Q40" s="38">
        <f t="shared" si="2"/>
        <v>959</v>
      </c>
      <c r="R40" s="39">
        <f t="shared" si="2"/>
        <v>151</v>
      </c>
      <c r="S40" s="36">
        <f t="shared" si="2"/>
        <v>10.4</v>
      </c>
      <c r="T40" s="36">
        <f t="shared" si="2"/>
        <v>116.9</v>
      </c>
      <c r="U40" s="36">
        <f t="shared" si="2"/>
        <v>134.1</v>
      </c>
      <c r="V40" s="36">
        <f t="shared" si="2"/>
        <v>42.2</v>
      </c>
      <c r="W40" s="37">
        <f t="shared" si="2"/>
        <v>0.63</v>
      </c>
      <c r="X40" s="37">
        <f t="shared" si="2"/>
        <v>0.62</v>
      </c>
      <c r="Y40" s="38">
        <f t="shared" si="2"/>
        <v>943</v>
      </c>
    </row>
    <row r="41" spans="1:25" s="33" customFormat="1" ht="15.75" thickBot="1" x14ac:dyDescent="0.3">
      <c r="A41" s="40" t="s">
        <v>19</v>
      </c>
      <c r="B41" s="41">
        <f>_xlfn.STDEV.S(B7:B37)</f>
        <v>1.9327311596416441</v>
      </c>
      <c r="C41" s="42">
        <f>_xlfn.STDEV.S(C7:C37)</f>
        <v>0.19666532149122956</v>
      </c>
      <c r="D41" s="42">
        <f t="shared" ref="D41:Y41" si="3">_xlfn.STDEV.S(D7:D37)</f>
        <v>16.120644278615874</v>
      </c>
      <c r="E41" s="42">
        <f t="shared" si="3"/>
        <v>1.7009917741932234</v>
      </c>
      <c r="F41" s="42">
        <f t="shared" si="3"/>
        <v>4.3380606082983277</v>
      </c>
      <c r="G41" s="42">
        <f t="shared" si="3"/>
        <v>4.1853549153202871E-2</v>
      </c>
      <c r="H41" s="42">
        <f t="shared" si="3"/>
        <v>0.37156379813520074</v>
      </c>
      <c r="I41" s="43">
        <f t="shared" si="3"/>
        <v>16.910713238128729</v>
      </c>
      <c r="J41" s="44">
        <f t="shared" si="3"/>
        <v>1.2126183858715378</v>
      </c>
      <c r="K41" s="42">
        <f t="shared" si="3"/>
        <v>0.26577230975953947</v>
      </c>
      <c r="L41" s="42">
        <f t="shared" si="3"/>
        <v>15.833338345863849</v>
      </c>
      <c r="M41" s="42">
        <f t="shared" si="3"/>
        <v>1.2502486525174448</v>
      </c>
      <c r="N41" s="42">
        <f t="shared" si="3"/>
        <v>3.2178569226433535</v>
      </c>
      <c r="O41" s="42">
        <f t="shared" si="3"/>
        <v>9.4437908270559034E-2</v>
      </c>
      <c r="P41" s="42">
        <f t="shared" si="3"/>
        <v>0.33895957879828859</v>
      </c>
      <c r="Q41" s="43">
        <f t="shared" si="3"/>
        <v>17.7442143488277</v>
      </c>
      <c r="R41" s="44">
        <f t="shared" si="3"/>
        <v>1.6259995829872296</v>
      </c>
      <c r="S41" s="42">
        <f t="shared" si="3"/>
        <v>0.25188746186996586</v>
      </c>
      <c r="T41" s="42">
        <f t="shared" si="3"/>
        <v>21.920438887614438</v>
      </c>
      <c r="U41" s="42">
        <f t="shared" si="3"/>
        <v>1.3587114727184979</v>
      </c>
      <c r="V41" s="42">
        <f t="shared" si="3"/>
        <v>3.6981669441006026</v>
      </c>
      <c r="W41" s="42">
        <f t="shared" si="3"/>
        <v>0.11178046249176002</v>
      </c>
      <c r="X41" s="42">
        <f t="shared" si="3"/>
        <v>0.18779724776419454</v>
      </c>
      <c r="Y41" s="43">
        <f t="shared" si="3"/>
        <v>17.970853261644724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2020-02-09T08:00:00+00:00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30E44-1FCC-4670-A314-58A73C2E691C}"/>
</file>

<file path=customXml/itemProps2.xml><?xml version="1.0" encoding="utf-8"?>
<ds:datastoreItem xmlns:ds="http://schemas.openxmlformats.org/officeDocument/2006/customXml" ds:itemID="{7A03B81C-B497-4400-911F-4F5B7B998224}"/>
</file>

<file path=customXml/itemProps3.xml><?xml version="1.0" encoding="utf-8"?>
<ds:datastoreItem xmlns:ds="http://schemas.openxmlformats.org/officeDocument/2006/customXml" ds:itemID="{86D30E44-1FCC-4670-A314-58A73C2E691C}"/>
</file>

<file path=customXml/itemProps4.xml><?xml version="1.0" encoding="utf-8"?>
<ds:datastoreItem xmlns:ds="http://schemas.openxmlformats.org/officeDocument/2006/customXml" ds:itemID="{4463CB93-1C41-4A14-AACC-3DC3209C0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 CEMS</vt:lpstr>
      <vt:lpstr>'Feb CEMS'!Cems</vt:lpstr>
      <vt:lpstr>'Feb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February 2020</dc:title>
  <dc:creator>Brent Kirkpatrick</dc:creator>
  <cp:keywords>Continuous Emission Monitoring - Monthly</cp:keywords>
  <cp:lastModifiedBy>Brent Kirkpatrick</cp:lastModifiedBy>
  <dcterms:created xsi:type="dcterms:W3CDTF">2020-04-09T17:53:59Z</dcterms:created>
  <dcterms:modified xsi:type="dcterms:W3CDTF">2020-04-09T17:54:16Z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45500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